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08" yWindow="-108" windowWidth="23256" windowHeight="12456"/>
  </bookViews>
  <sheets>
    <sheet name="Uchoa" sheetId="63" r:id="rId1"/>
    <sheet name="Guapiaçu" sheetId="62" r:id="rId2"/>
    <sheet name="Cedral" sheetId="59" r:id="rId3"/>
    <sheet name="Bady Bassit" sheetId="64" r:id="rId4"/>
    <sheet name="matriz" sheetId="65" r:id="rId5"/>
    <sheet name="carimbos" sheetId="66" r:id="rId6"/>
    <sheet name="Plan1" sheetId="67" r:id="rId7"/>
    <sheet name="Plan2" sheetId="68" r:id="rId8"/>
  </sheets>
  <externalReferences>
    <externalReference r:id="rId9"/>
  </externalReferences>
  <definedNames>
    <definedName name="_xlnm._FilterDatabase" localSheetId="3" hidden="1">'Bady Bassit'!$B$25:$N$50</definedName>
    <definedName name="_xlnm._FilterDatabase" localSheetId="2" hidden="1">Cedral!$G$25:$G$60</definedName>
    <definedName name="_xlnm._FilterDatabase" localSheetId="1" hidden="1">Guapiaçu!$G$25:$G$49</definedName>
    <definedName name="_xlnm._FilterDatabase" localSheetId="4" hidden="1">matriz!$G$25:$G$82</definedName>
    <definedName name="_xlnm._FilterDatabase" localSheetId="0" hidden="1">Uchoa!$G$25:$G$45</definedName>
    <definedName name="_xlnm.Print_Area" localSheetId="3">'Bady Bassit'!$A$1:$H$66</definedName>
    <definedName name="_xlnm.Print_Area" localSheetId="2">Cedral!$A$1:$H$74</definedName>
    <definedName name="_xlnm.Print_Area" localSheetId="1">Guapiaçu!$A$1:$H$64</definedName>
    <definedName name="_xlnm.Print_Area" localSheetId="4">matriz!$A$1:$H$103</definedName>
    <definedName name="_xlnm.Print_Area" localSheetId="0">Uchoa!$A$1:$H$59</definedName>
    <definedName name="_xlnm.Print_Titles" localSheetId="3">'Bady Bassit'!$3:$23</definedName>
    <definedName name="_xlnm.Print_Titles" localSheetId="2">Cedral!$3:$23</definedName>
    <definedName name="_xlnm.Print_Titles" localSheetId="1">Guapiaçu!$3:$23</definedName>
    <definedName name="_xlnm.Print_Titles" localSheetId="4">matriz!$3:$23</definedName>
    <definedName name="_xlnm.Print_Titles" localSheetId="0">Uchoa!$3:$23</definedName>
  </definedNames>
  <calcPr calcId="144525"/>
</workbook>
</file>

<file path=xl/calcChain.xml><?xml version="1.0" encoding="utf-8"?>
<calcChain xmlns="http://schemas.openxmlformats.org/spreadsheetml/2006/main">
  <c r="H48" i="64" l="1"/>
  <c r="H47" i="64"/>
  <c r="G20" i="59" l="1"/>
  <c r="G22" i="63" l="1"/>
  <c r="H39" i="63"/>
  <c r="N53" i="68" l="1"/>
  <c r="M53" i="68"/>
  <c r="L53" i="68"/>
  <c r="K53" i="68"/>
  <c r="J53" i="68"/>
  <c r="N52" i="68"/>
  <c r="H52" i="68"/>
  <c r="I52" i="68" s="1"/>
  <c r="N51" i="68"/>
  <c r="H51" i="68"/>
  <c r="I51" i="68" s="1"/>
  <c r="N50" i="68"/>
  <c r="H50" i="68"/>
  <c r="H53" i="68" s="1"/>
  <c r="N48" i="68"/>
  <c r="P47" i="68"/>
  <c r="N47" i="68"/>
  <c r="H47" i="68"/>
  <c r="G22" i="68"/>
  <c r="I50" i="68" l="1"/>
  <c r="I53" i="68" s="1"/>
  <c r="H54" i="59"/>
  <c r="H57" i="59"/>
  <c r="H58" i="59"/>
  <c r="H59" i="59"/>
  <c r="H60" i="59" l="1"/>
  <c r="H43" i="64" l="1"/>
  <c r="M82" i="65" l="1"/>
  <c r="L82" i="65"/>
  <c r="K82" i="65"/>
  <c r="J82" i="65"/>
  <c r="N81" i="65"/>
  <c r="H81" i="65"/>
  <c r="I81" i="65" s="1"/>
  <c r="N80" i="65"/>
  <c r="H80" i="65"/>
  <c r="H87" i="65" s="1"/>
  <c r="N79" i="65"/>
  <c r="H79" i="65"/>
  <c r="N77" i="65"/>
  <c r="H76" i="65"/>
  <c r="N75" i="65"/>
  <c r="I75" i="65"/>
  <c r="N74" i="65"/>
  <c r="I74" i="65"/>
  <c r="N73" i="65"/>
  <c r="I73" i="65"/>
  <c r="N72" i="65"/>
  <c r="I72" i="65"/>
  <c r="N71" i="65"/>
  <c r="I71" i="65"/>
  <c r="N70" i="65"/>
  <c r="I70" i="65"/>
  <c r="N69" i="65"/>
  <c r="I69" i="65"/>
  <c r="N68" i="65"/>
  <c r="I68" i="65"/>
  <c r="N67" i="65"/>
  <c r="I67" i="65"/>
  <c r="N66" i="65"/>
  <c r="I66" i="65"/>
  <c r="N65" i="65"/>
  <c r="I65" i="65"/>
  <c r="N64" i="65"/>
  <c r="I64" i="65"/>
  <c r="N63" i="65"/>
  <c r="I63" i="65"/>
  <c r="N62" i="65"/>
  <c r="I62" i="65"/>
  <c r="N61" i="65"/>
  <c r="I61" i="65"/>
  <c r="N60" i="65"/>
  <c r="I60" i="65"/>
  <c r="N59" i="65"/>
  <c r="I59" i="65"/>
  <c r="N58" i="65"/>
  <c r="I58" i="65"/>
  <c r="N57" i="65"/>
  <c r="I57" i="65"/>
  <c r="N56" i="65"/>
  <c r="I56" i="65"/>
  <c r="N55" i="65"/>
  <c r="I55" i="65"/>
  <c r="N54" i="65"/>
  <c r="I54" i="65"/>
  <c r="N53" i="65"/>
  <c r="I53" i="65"/>
  <c r="N52" i="65"/>
  <c r="I52" i="65"/>
  <c r="N51" i="65"/>
  <c r="I51" i="65"/>
  <c r="N50" i="65"/>
  <c r="I50" i="65"/>
  <c r="N49" i="65"/>
  <c r="I49" i="65"/>
  <c r="N48" i="65"/>
  <c r="I48" i="65"/>
  <c r="N47" i="65"/>
  <c r="I47" i="65"/>
  <c r="N46" i="65"/>
  <c r="I46" i="65"/>
  <c r="N45" i="65"/>
  <c r="I45" i="65"/>
  <c r="N44" i="65"/>
  <c r="I44" i="65"/>
  <c r="N43" i="65"/>
  <c r="I43" i="65"/>
  <c r="N42" i="65"/>
  <c r="I42" i="65"/>
  <c r="N41" i="65"/>
  <c r="I41" i="65"/>
  <c r="N40" i="65"/>
  <c r="I40" i="65"/>
  <c r="N39" i="65"/>
  <c r="I39" i="65"/>
  <c r="I38" i="65"/>
  <c r="N37" i="65"/>
  <c r="I37" i="65"/>
  <c r="N36" i="65"/>
  <c r="I36" i="65"/>
  <c r="N35" i="65"/>
  <c r="I35" i="65"/>
  <c r="N34" i="65"/>
  <c r="I34" i="65"/>
  <c r="N33" i="65"/>
  <c r="I33" i="65"/>
  <c r="N32" i="65"/>
  <c r="I32" i="65"/>
  <c r="N31" i="65"/>
  <c r="I31" i="65"/>
  <c r="G22" i="65"/>
  <c r="N82" i="65" l="1"/>
  <c r="N76" i="65"/>
  <c r="P76" i="65" s="1"/>
  <c r="H82" i="65"/>
  <c r="I76" i="65"/>
  <c r="H88" i="65"/>
  <c r="I80" i="65"/>
  <c r="H86" i="65"/>
  <c r="I79" i="65"/>
  <c r="M50" i="64"/>
  <c r="L50" i="64"/>
  <c r="K50" i="64"/>
  <c r="J50" i="64"/>
  <c r="N49" i="64"/>
  <c r="H49" i="64"/>
  <c r="I49" i="64" s="1"/>
  <c r="N47" i="64"/>
  <c r="N46" i="64"/>
  <c r="H46" i="64"/>
  <c r="N44" i="64"/>
  <c r="G22" i="64"/>
  <c r="M45" i="63"/>
  <c r="L45" i="63"/>
  <c r="K45" i="63"/>
  <c r="J45" i="63"/>
  <c r="N44" i="63"/>
  <c r="N43" i="63"/>
  <c r="N42" i="63"/>
  <c r="N40" i="63"/>
  <c r="M49" i="62"/>
  <c r="L49" i="62"/>
  <c r="K49" i="62"/>
  <c r="J49" i="62"/>
  <c r="N48" i="62"/>
  <c r="H48" i="62"/>
  <c r="N47" i="62"/>
  <c r="H47" i="62"/>
  <c r="N46" i="62"/>
  <c r="H46" i="62"/>
  <c r="N44" i="62"/>
  <c r="H43" i="62"/>
  <c r="G22" i="62"/>
  <c r="H50" i="64" l="1"/>
  <c r="N49" i="62"/>
  <c r="N45" i="63"/>
  <c r="N50" i="64"/>
  <c r="N43" i="62"/>
  <c r="P43" i="62" s="1"/>
  <c r="N43" i="64"/>
  <c r="P43" i="64" s="1"/>
  <c r="I47" i="64"/>
  <c r="I46" i="62"/>
  <c r="I48" i="62"/>
  <c r="I82" i="65"/>
  <c r="H89" i="65"/>
  <c r="P39" i="63"/>
  <c r="I44" i="63"/>
  <c r="I46" i="64"/>
  <c r="I43" i="63"/>
  <c r="I42" i="63"/>
  <c r="I47" i="62"/>
  <c r="H49" i="62"/>
  <c r="I50" i="64" l="1"/>
  <c r="I49" i="62"/>
  <c r="I45" i="63"/>
  <c r="M60" i="59" l="1"/>
  <c r="L60" i="59"/>
  <c r="K60" i="59"/>
  <c r="J60" i="59"/>
  <c r="N59" i="59"/>
  <c r="N58" i="59"/>
  <c r="N57" i="59"/>
  <c r="G22" i="59"/>
  <c r="N54" i="59" l="1"/>
  <c r="P54" i="59" s="1"/>
  <c r="N60" i="59"/>
  <c r="N55" i="59"/>
  <c r="I58" i="59"/>
  <c r="I57" i="59"/>
  <c r="I59" i="59" l="1"/>
  <c r="I60" i="59" s="1"/>
</calcChain>
</file>

<file path=xl/sharedStrings.xml><?xml version="1.0" encoding="utf-8"?>
<sst xmlns="http://schemas.openxmlformats.org/spreadsheetml/2006/main" count="499" uniqueCount="149">
  <si>
    <t>REPASSES AO TERCEIRO SETOR</t>
  </si>
  <si>
    <t>DEMONSTRATIVO DA RECEITA E DESPESA</t>
  </si>
  <si>
    <t>N.F.</t>
  </si>
  <si>
    <t>RAZÃO SOCIAL</t>
  </si>
  <si>
    <t>NAT. DESPESA</t>
  </si>
  <si>
    <t>Material de Consumo</t>
  </si>
  <si>
    <t>Serviços de Terceiros</t>
  </si>
  <si>
    <t xml:space="preserve"> </t>
  </si>
  <si>
    <t>N°</t>
  </si>
  <si>
    <t>Despesas com Pessoal e Encargos</t>
  </si>
  <si>
    <t>______________________________</t>
  </si>
  <si>
    <t>RESUMO DAS DESPESAS</t>
  </si>
  <si>
    <t xml:space="preserve">TOTAL </t>
  </si>
  <si>
    <t>VALOR TOTAL DA DESPESA</t>
  </si>
  <si>
    <t xml:space="preserve">DATA DO RECEBIMENTO DO RECURSO:                                 </t>
  </si>
  <si>
    <t>RESUMO DAS DESPESAS POR MUNICÍPIO</t>
  </si>
  <si>
    <t>RENDIMENTOS DA APLICAÇÃO FINANCEIRA</t>
  </si>
  <si>
    <t>TOTAL</t>
  </si>
  <si>
    <t>TOTAL DE DESPESAS</t>
  </si>
  <si>
    <t>VALOR</t>
  </si>
  <si>
    <t>RECURSO RECEBIDO:</t>
  </si>
  <si>
    <t xml:space="preserve">DATA DE EMISSÃO </t>
  </si>
  <si>
    <t>DATA DE PAGAMENTO</t>
  </si>
  <si>
    <t>cedral</t>
  </si>
  <si>
    <t>uchoa</t>
  </si>
  <si>
    <t>guapiaçu</t>
  </si>
  <si>
    <t>bady</t>
  </si>
  <si>
    <t>total</t>
  </si>
  <si>
    <r>
      <t xml:space="preserve">ÓRGÃO PÚBLICO CONCESSOR: </t>
    </r>
    <r>
      <rPr>
        <sz val="12"/>
        <color theme="1"/>
        <rFont val="Arial"/>
        <family val="2"/>
      </rPr>
      <t>PREFEITURA MUNICIPAL DE GUAPIAÇU</t>
    </r>
  </si>
  <si>
    <r>
      <t xml:space="preserve">ÓRGÃO PÚBLICO CONCESSOR: </t>
    </r>
    <r>
      <rPr>
        <sz val="12"/>
        <color theme="1"/>
        <rFont val="Arial"/>
        <family val="2"/>
      </rPr>
      <t>PREFEITURA MUNICIPAL DE CEDRAL</t>
    </r>
  </si>
  <si>
    <r>
      <t xml:space="preserve">ÓRGÃO PÚBLICO CONCESSOR: </t>
    </r>
    <r>
      <rPr>
        <sz val="12"/>
        <color theme="1"/>
        <rFont val="Arial"/>
        <family val="2"/>
      </rPr>
      <t>PREFEITURA MUNICIPAL DE UCHOA</t>
    </r>
  </si>
  <si>
    <t>Fração</t>
  </si>
  <si>
    <r>
      <t xml:space="preserve"> N° Documentos relacionados:</t>
    </r>
    <r>
      <rPr>
        <sz val="12"/>
        <color theme="1"/>
        <rFont val="Arial"/>
        <family val="2"/>
      </rPr>
      <t xml:space="preserve"> 39</t>
    </r>
  </si>
  <si>
    <t>Declaramos na qualidade de responsáveis pela Associação do Bem Comum, sob as penas da Lei, que a documentação acima relacionada comprova a exata aplicação dos recursos recebidos para os fins indicados, conforme Plano de Trabalho aprovado.</t>
  </si>
  <si>
    <t>São José do Rio Preto,  de abril de 2022.</t>
  </si>
  <si>
    <t>O presidente, na qualidade de representante da entidade acima citada, vem indicar na forma abaixo detalhada, a documentação comprovadora da aplicação dos recursos recebidos da Prefeitura Municipal de Cedral.</t>
  </si>
  <si>
    <r>
      <t xml:space="preserve">CNPJ: </t>
    </r>
    <r>
      <rPr>
        <sz val="12"/>
        <color theme="1"/>
        <rFont val="Arial"/>
        <family val="2"/>
      </rPr>
      <t>35.101.878/0001-06</t>
    </r>
  </si>
  <si>
    <r>
      <t>RESPONSÁVEL PELA OSC:</t>
    </r>
    <r>
      <rPr>
        <b/>
        <sz val="14"/>
        <color rgb="FFFF0000"/>
        <rFont val="Arial"/>
        <family val="2"/>
      </rPr>
      <t xml:space="preserve"> </t>
    </r>
    <r>
      <rPr>
        <sz val="12"/>
        <rFont val="Arial"/>
        <family val="2"/>
      </rPr>
      <t>NICENEI VIEIRA DE MENDONÇA HERNANDES</t>
    </r>
  </si>
  <si>
    <r>
      <t xml:space="preserve">CPF: </t>
    </r>
    <r>
      <rPr>
        <sz val="12"/>
        <color theme="1"/>
        <rFont val="Arial"/>
        <family val="2"/>
      </rPr>
      <t>066.705.948-28</t>
    </r>
  </si>
  <si>
    <r>
      <t xml:space="preserve">OBJETO DA PARCERIA:  </t>
    </r>
    <r>
      <rPr>
        <sz val="12"/>
        <color theme="1"/>
        <rFont val="Arial"/>
        <family val="2"/>
      </rPr>
      <t>PROJETO DE ACOLHIMENTO INSTITUCIONAL INTERMUNICIPAL ACONCHEGO</t>
    </r>
  </si>
  <si>
    <r>
      <t xml:space="preserve">ORIGEM DO RECURSO: </t>
    </r>
    <r>
      <rPr>
        <sz val="12"/>
        <color theme="1"/>
        <rFont val="Arial"/>
        <family val="2"/>
      </rPr>
      <t>MUNICIPAL</t>
    </r>
  </si>
  <si>
    <t>TERMO DE COLABORAÇÃO</t>
  </si>
  <si>
    <r>
      <rPr>
        <b/>
        <sz val="12"/>
        <color theme="1"/>
        <rFont val="Arial"/>
        <family val="2"/>
      </rPr>
      <t>ENDEREÇO:</t>
    </r>
    <r>
      <rPr>
        <sz val="12"/>
        <color theme="1"/>
        <rFont val="Arial"/>
        <family val="2"/>
      </rPr>
      <t xml:space="preserve"> RUA GENERAL GLICERIO, 1363 - VILA MACENO - CEP: 15060-000</t>
    </r>
  </si>
  <si>
    <r>
      <t xml:space="preserve">ÓRGÃO PÚBLICO CONCESSOR: </t>
    </r>
    <r>
      <rPr>
        <sz val="12"/>
        <color theme="1"/>
        <rFont val="Arial"/>
        <family val="2"/>
      </rPr>
      <t>PREFEITURA MUNICIPAL DE BADY BASSIT</t>
    </r>
  </si>
  <si>
    <r>
      <rPr>
        <b/>
        <sz val="12"/>
        <color theme="1"/>
        <rFont val="Arial"/>
        <family val="2"/>
      </rPr>
      <t>ENDEREÇO:</t>
    </r>
    <r>
      <rPr>
        <sz val="12"/>
        <color theme="1"/>
        <rFont val="Arial"/>
        <family val="2"/>
      </rPr>
      <t xml:space="preserve"> RUA GENERAL GLICERIO, 1363 - VILA MACENO - CEP.:15060-000</t>
    </r>
  </si>
  <si>
    <r>
      <rPr>
        <b/>
        <sz val="12"/>
        <color theme="1"/>
        <rFont val="Arial"/>
        <family val="2"/>
      </rPr>
      <t>ENDEREÇO:</t>
    </r>
    <r>
      <rPr>
        <sz val="12"/>
        <color theme="1"/>
        <rFont val="Arial"/>
        <family val="2"/>
      </rPr>
      <t xml:space="preserve"> RUA GENERAL GLICERIO, 1363 - VILA MACENO - 15060-000</t>
    </r>
  </si>
  <si>
    <r>
      <rPr>
        <b/>
        <sz val="12"/>
        <color theme="1"/>
        <rFont val="Arial"/>
        <family val="2"/>
      </rPr>
      <t>ENDEREÇO:</t>
    </r>
    <r>
      <rPr>
        <sz val="12"/>
        <color theme="1"/>
        <rFont val="Arial"/>
        <family val="2"/>
      </rPr>
      <t xml:space="preserve"> RUA GENERAL GLICERIO, 1363 - VILA MACENO - CEP:15060-000</t>
    </r>
  </si>
  <si>
    <t>Despesa paga com recurso da Prefeitura Municipal de Uchoa Termo de Colaboração 02/2022                  R$__________</t>
  </si>
  <si>
    <t>Despesa paga com recurso da Prefeitura Municipal de Guapiaçu Lei n 2.203/2022                                 R$__________</t>
  </si>
  <si>
    <t>Despesa paga com recurso da Prefeitura Municipal de Bady Bassit Termo de Fomento 07/2022                  R$__________</t>
  </si>
  <si>
    <t>Despesa paga com recurso da Prefeitura Municipal de Cedral Termo de Colaboração  04/2022           R$__________</t>
  </si>
  <si>
    <t xml:space="preserve">NICENEI VIEIRA DE MENDONÇA HERNANDES </t>
  </si>
  <si>
    <t>Presidente</t>
  </si>
  <si>
    <t>CPF: 066.705.948-28</t>
  </si>
  <si>
    <r>
      <t xml:space="preserve">ORGANIZAÇÃO DA SOCIEDADE CIVIL: </t>
    </r>
    <r>
      <rPr>
        <sz val="12"/>
        <color theme="1"/>
        <rFont val="Arial"/>
        <family val="2"/>
      </rPr>
      <t>ASSOCIAÇÃO BEM COMUM - ABC</t>
    </r>
  </si>
  <si>
    <r>
      <t xml:space="preserve">TERMO DE COLABORAÇÃO: </t>
    </r>
    <r>
      <rPr>
        <sz val="12"/>
        <color theme="1"/>
        <rFont val="Arial"/>
        <family val="2"/>
      </rPr>
      <t>04/2022</t>
    </r>
  </si>
  <si>
    <t>O presidente, na qualidade de representante da entidade acima citada, vem indicar na forma abaixo detalhada, a documentação comprovadora da aplicação dos recursos recebidos da Prefeitura Municipal de Uchoa.</t>
  </si>
  <si>
    <t>O presidente, na qualidade de representante da entidade acima citada, vem indicar na forma abaixo detalhada, a documentação comprovadora da aplicação dos recursos recebidos da Prefeitura Municipal de Guapiaçu.</t>
  </si>
  <si>
    <t>O presidente, na qualidade de representante da entidade acima citada, vem indicar na forma abaixo detalhada, a documentação comprovadora da aplicação dos recursos recebidos da Prefeitura Municipal de Bady Bassit.</t>
  </si>
  <si>
    <t>NO</t>
  </si>
  <si>
    <r>
      <t>COMPETÊNCIA:</t>
    </r>
    <r>
      <rPr>
        <sz val="12"/>
        <color theme="1"/>
        <rFont val="Arial"/>
        <family val="2"/>
      </rPr>
      <t>04/2022</t>
    </r>
  </si>
  <si>
    <t>SALDO MÊS ANTERIOR</t>
  </si>
  <si>
    <t>SALDO MÊS ANTERIOR:</t>
  </si>
  <si>
    <t>Prefeitura</t>
  </si>
  <si>
    <t>Prefeito</t>
  </si>
  <si>
    <t>e-mail</t>
  </si>
  <si>
    <t>Bady Bassit</t>
  </si>
  <si>
    <t>Luis Antonio Tobartine</t>
  </si>
  <si>
    <t>chefegabinete@badybassit.sp.gov.br</t>
  </si>
  <si>
    <t>Cedral</t>
  </si>
  <si>
    <t>Paulo Ricardo Beolchi de Luca</t>
  </si>
  <si>
    <t>lancadoria@cedral.sp.gov.br</t>
  </si>
  <si>
    <t>Guapiaçu</t>
  </si>
  <si>
    <t>Luciane Cristina Martinelli Gimenes</t>
  </si>
  <si>
    <t>gabinete@guapiacu.sp.gov.br</t>
  </si>
  <si>
    <t>Uchoa</t>
  </si>
  <si>
    <t>José Claudio Martins</t>
  </si>
  <si>
    <t>prefeitura@uchoa.sp.gov.br</t>
  </si>
  <si>
    <t xml:space="preserve">  </t>
  </si>
  <si>
    <r>
      <t xml:space="preserve">TERMO DE FOMENTO: </t>
    </r>
    <r>
      <rPr>
        <sz val="12"/>
        <color theme="1"/>
        <rFont val="Arial"/>
        <family val="2"/>
      </rPr>
      <t>08/2023</t>
    </r>
  </si>
  <si>
    <t>São José do Rio Preto,  de 2023</t>
  </si>
  <si>
    <r>
      <t xml:space="preserve"> N° Documentos relacionados:</t>
    </r>
    <r>
      <rPr>
        <sz val="12"/>
        <color theme="1"/>
        <rFont val="Arial"/>
        <family val="2"/>
      </rPr>
      <t xml:space="preserve"> </t>
    </r>
  </si>
  <si>
    <r>
      <t xml:space="preserve">COMPETÊNCIA: </t>
    </r>
    <r>
      <rPr>
        <sz val="12"/>
        <color theme="1"/>
        <rFont val="Arial"/>
        <family val="2"/>
      </rPr>
      <t>2023</t>
    </r>
  </si>
  <si>
    <t>Recibo</t>
  </si>
  <si>
    <t>Romeu Gorayeb</t>
  </si>
  <si>
    <t>serviços de terceiros</t>
  </si>
  <si>
    <t>Supermercado Porecatu LTDA</t>
  </si>
  <si>
    <t>material de consumo</t>
  </si>
  <si>
    <t>Frigo Leste Com. De Carnes RP LTDA</t>
  </si>
  <si>
    <t>holerite</t>
  </si>
  <si>
    <t>Rosemary da Silva Rodrigues</t>
  </si>
  <si>
    <t>recursos humanos</t>
  </si>
  <si>
    <t>Liuvania Rodrigues dos Santos</t>
  </si>
  <si>
    <t>guia</t>
  </si>
  <si>
    <t>INSS/PIS/IRRF</t>
  </si>
  <si>
    <t>FGTS</t>
  </si>
  <si>
    <t>Contribuição Assistencial</t>
  </si>
  <si>
    <r>
      <t>COMPETÊNCIA:</t>
    </r>
    <r>
      <rPr>
        <sz val="12"/>
        <color theme="1"/>
        <rFont val="Arial"/>
        <family val="2"/>
      </rPr>
      <t xml:space="preserve"> 02/2024</t>
    </r>
  </si>
  <si>
    <t>Guia</t>
  </si>
  <si>
    <t>Recursos Humanos</t>
  </si>
  <si>
    <t>Sind Empr Tur Hosp</t>
  </si>
  <si>
    <t>INSS</t>
  </si>
  <si>
    <t>Francielli C Garcia Coelho</t>
  </si>
  <si>
    <t>R$ -</t>
  </si>
  <si>
    <t>Serdal Atacado de Papelaria LTDA</t>
  </si>
  <si>
    <t>Josiane Becari Vila Verde Pereira</t>
  </si>
  <si>
    <t>Drogaria Pharmavida Rio Preto LTDA ME</t>
  </si>
  <si>
    <t>Fatura</t>
  </si>
  <si>
    <t>Claro S.A.</t>
  </si>
  <si>
    <t>Thais Lopes Ferreira Matos</t>
  </si>
  <si>
    <t>Carla Patrícia Barboza</t>
  </si>
  <si>
    <t>S da S Lopes Contabilidade</t>
  </si>
  <si>
    <r>
      <t xml:space="preserve">COMPETÊNCIA: </t>
    </r>
    <r>
      <rPr>
        <sz val="12"/>
        <color theme="1"/>
        <rFont val="Arial"/>
        <family val="2"/>
      </rPr>
      <t>02/2024</t>
    </r>
  </si>
  <si>
    <t>SALDO ANO ANTERIOR:</t>
  </si>
  <si>
    <t>São José do Rio Preto, 07 de Março de 2024</t>
  </si>
  <si>
    <r>
      <t xml:space="preserve"> N° Documentos relacionados:</t>
    </r>
    <r>
      <rPr>
        <sz val="12"/>
        <color theme="1"/>
        <rFont val="Arial"/>
        <family val="2"/>
      </rPr>
      <t xml:space="preserve"> 17</t>
    </r>
  </si>
  <si>
    <r>
      <t xml:space="preserve">TERMO DE FOMENTO: </t>
    </r>
    <r>
      <rPr>
        <sz val="12"/>
        <color theme="1"/>
        <rFont val="Arial"/>
        <family val="2"/>
      </rPr>
      <t>01/2024</t>
    </r>
  </si>
  <si>
    <r>
      <t xml:space="preserve">TERMO DE FOMENTO: </t>
    </r>
    <r>
      <rPr>
        <sz val="12"/>
        <color theme="1"/>
        <rFont val="Arial"/>
        <family val="2"/>
      </rPr>
      <t>04/2024</t>
    </r>
  </si>
  <si>
    <r>
      <t xml:space="preserve"> N° Documentos relacionados:</t>
    </r>
    <r>
      <rPr>
        <sz val="12"/>
        <color theme="1"/>
        <rFont val="Arial"/>
        <family val="2"/>
      </rPr>
      <t xml:space="preserve"> 13</t>
    </r>
  </si>
  <si>
    <t>Circular Santa Luzia Ltda</t>
  </si>
  <si>
    <t>Expresso Itamarati S.A.</t>
  </si>
  <si>
    <t>Henrique Portela Freitas</t>
  </si>
  <si>
    <t>Carlos Roberto Single</t>
  </si>
  <si>
    <t>fatura</t>
  </si>
  <si>
    <t>Empresa Brasileira de Correios e Telégrafos</t>
  </si>
  <si>
    <t>Mercatudo Peças p/ Fogoes Rio Preto LTDA</t>
  </si>
  <si>
    <t>Doroty M Vilar Souza</t>
  </si>
  <si>
    <t>Boleto</t>
  </si>
  <si>
    <t>Vilaggio Imóveis</t>
  </si>
  <si>
    <t>Refrigeração Cacique Rio Preto LTDA</t>
  </si>
  <si>
    <t>Posto Avenida Saudade Rio Preto LTDA</t>
  </si>
  <si>
    <t>Set Clean Sistema de Higienização LTDA ME</t>
  </si>
  <si>
    <t>Alelo Instituição de pagamento S.A.</t>
  </si>
  <si>
    <t>Cinda Rodrigues de Luca Oliveira</t>
  </si>
  <si>
    <t>Guilherme Luiz Medeiros</t>
  </si>
  <si>
    <t>Renata Ligeiro Moraes</t>
  </si>
  <si>
    <t>Sind Empr Tur Hosp SJRP</t>
  </si>
  <si>
    <t>S N Pereira &amp; Cia LTDA ME</t>
  </si>
  <si>
    <t>Recursos humanos</t>
  </si>
  <si>
    <r>
      <t xml:space="preserve"> N° Documentos relacionados:</t>
    </r>
    <r>
      <rPr>
        <sz val="12"/>
        <color theme="1"/>
        <rFont val="Arial"/>
        <family val="2"/>
      </rPr>
      <t xml:space="preserve"> 28</t>
    </r>
  </si>
  <si>
    <t>Doroty M Villar Souza</t>
  </si>
  <si>
    <t>Fabiana de P Souza Petean</t>
  </si>
  <si>
    <t>Serviço Municipal Autônomo de Água e Esgoto</t>
  </si>
  <si>
    <t>Companhia Paulista de Força e Luz</t>
  </si>
  <si>
    <t>recursos Humanos</t>
  </si>
  <si>
    <t>Utilidade Pública</t>
  </si>
  <si>
    <t>Gastos Administrativos</t>
  </si>
  <si>
    <t>utilidade pública</t>
  </si>
  <si>
    <t>gastos administrativos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</si>
</sst>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R$&quot;#,##0.00;[Red]\-&quot;R$&quot;#,##0.00"/>
    <numFmt numFmtId="165" formatCode="_-&quot;R$&quot;* #,##0.00_-;\-&quot;R$&quot;* #,##0.00_-;_-&quot;R$&quot;* &quot;-&quot;??_-;_-@_-"/>
    <numFmt numFmtId="166" formatCode="&quot;R$&quot;#,##0.00"/>
    <numFmt numFmtId="167" formatCode="&quot;R$&quot;\ #,##0.00"/>
    <numFmt numFmtId="168" formatCode="_(&quot;R$&quot;* #,##0.00_);_(&quot;R$&quot;* \(#,##0.00\);_(&quot;R$&quot;* &quot;-&quot;??_);_(@_)"/>
  </numFmts>
  <fonts count="13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2"/>
      <name val="Arial"/>
      <family val="2"/>
    </font>
    <font>
      <b/>
      <sz val="14"/>
      <color rgb="FFFF0000"/>
      <name val="Arial"/>
      <family val="2"/>
    </font>
    <font>
      <sz val="12"/>
      <color theme="1"/>
      <name val="Calibri"/>
      <family val="2"/>
      <scheme val="minor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sz val="12"/>
      <color rgb="FF000000"/>
      <name val="Arial"/>
      <family val="2"/>
    </font>
    <font>
      <sz val="11"/>
      <color rgb="FF000000"/>
      <name val="Arial"/>
      <family val="2"/>
    </font>
    <font>
      <sz val="14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B3B3B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indexed="64"/>
      </patternFill>
    </fill>
  </fills>
  <borders count="6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rgb="FF000000"/>
      </right>
      <top/>
      <bottom/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7">
    <xf numFmtId="0" fontId="0" fillId="0" borderId="0"/>
    <xf numFmtId="165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9" fillId="0" borderId="0" applyNumberFormat="0" applyFill="0" applyBorder="0" applyAlignment="0" applyProtection="0"/>
    <xf numFmtId="44" fontId="11" fillId="0" borderId="0" applyFont="0" applyFill="0" applyBorder="0" applyAlignment="0" applyProtection="0"/>
    <xf numFmtId="164" fontId="12" fillId="0" borderId="0" applyFont="0" applyFill="0" applyBorder="0" applyAlignment="0" applyProtection="0"/>
  </cellStyleXfs>
  <cellXfs count="352">
    <xf numFmtId="0" fontId="0" fillId="0" borderId="0" xfId="0"/>
    <xf numFmtId="0" fontId="5" fillId="0" borderId="0" xfId="0" applyFont="1" applyAlignment="1">
      <alignment horizontal="center" vertical="center"/>
    </xf>
    <xf numFmtId="0" fontId="1" fillId="0" borderId="0" xfId="0" applyFont="1"/>
    <xf numFmtId="0" fontId="1" fillId="0" borderId="0" xfId="0" applyFont="1" applyBorder="1" applyAlignment="1"/>
    <xf numFmtId="0" fontId="2" fillId="0" borderId="0" xfId="0" applyFont="1" applyBorder="1" applyAlignment="1">
      <alignment horizontal="left" vertical="center" wrapText="1"/>
    </xf>
    <xf numFmtId="0" fontId="2" fillId="0" borderId="0" xfId="0" applyFont="1"/>
    <xf numFmtId="0" fontId="4" fillId="0" borderId="0" xfId="0" applyFont="1" applyAlignment="1">
      <alignment vertical="top" wrapText="1"/>
    </xf>
    <xf numFmtId="14" fontId="2" fillId="0" borderId="0" xfId="2" applyNumberFormat="1" applyFont="1" applyFill="1" applyBorder="1" applyAlignment="1">
      <alignment horizontal="center" vertical="center" wrapText="1"/>
    </xf>
    <xf numFmtId="0" fontId="2" fillId="0" borderId="0" xfId="2" applyNumberFormat="1" applyFont="1" applyFill="1" applyBorder="1" applyAlignment="1">
      <alignment horizontal="center" vertical="center" wrapText="1"/>
    </xf>
    <xf numFmtId="0" fontId="2" fillId="0" borderId="0" xfId="2" applyFont="1" applyFill="1" applyBorder="1" applyAlignment="1">
      <alignment horizontal="left" vertical="center" wrapText="1"/>
    </xf>
    <xf numFmtId="0" fontId="2" fillId="0" borderId="0" xfId="2" applyFont="1" applyFill="1" applyBorder="1" applyAlignment="1">
      <alignment horizontal="center" vertical="center" wrapText="1"/>
    </xf>
    <xf numFmtId="165" fontId="2" fillId="0" borderId="0" xfId="2" applyNumberFormat="1" applyFont="1" applyFill="1" applyBorder="1" applyAlignment="1">
      <alignment horizontal="center" vertical="center" wrapText="1"/>
    </xf>
    <xf numFmtId="165" fontId="4" fillId="0" borderId="0" xfId="1" applyFont="1" applyBorder="1" applyAlignment="1"/>
    <xf numFmtId="0" fontId="4" fillId="0" borderId="0" xfId="0" applyFont="1" applyBorder="1" applyAlignment="1"/>
    <xf numFmtId="0" fontId="1" fillId="0" borderId="0" xfId="2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/>
    </xf>
    <xf numFmtId="0" fontId="4" fillId="0" borderId="0" xfId="0" applyFont="1" applyFill="1" applyAlignment="1">
      <alignment horizontal="left" vertical="center"/>
    </xf>
    <xf numFmtId="164" fontId="4" fillId="0" borderId="0" xfId="0" applyNumberFormat="1" applyFont="1" applyFill="1" applyAlignment="1">
      <alignment horizontal="left" vertical="center"/>
    </xf>
    <xf numFmtId="0" fontId="1" fillId="0" borderId="0" xfId="0" applyFont="1" applyFill="1"/>
    <xf numFmtId="0" fontId="1" fillId="0" borderId="0" xfId="0" applyFont="1" applyFill="1" applyAlignment="1">
      <alignment horizontal="left" wrapText="1"/>
    </xf>
    <xf numFmtId="166" fontId="4" fillId="0" borderId="1" xfId="1" applyNumberFormat="1" applyFont="1" applyFill="1" applyBorder="1" applyAlignment="1">
      <alignment horizontal="center" vertical="center"/>
    </xf>
    <xf numFmtId="165" fontId="1" fillId="0" borderId="7" xfId="0" applyNumberFormat="1" applyFont="1" applyFill="1" applyBorder="1"/>
    <xf numFmtId="165" fontId="1" fillId="0" borderId="9" xfId="0" applyNumberFormat="1" applyFont="1" applyFill="1" applyBorder="1"/>
    <xf numFmtId="165" fontId="1" fillId="0" borderId="8" xfId="0" applyNumberFormat="1" applyFont="1" applyFill="1" applyBorder="1"/>
    <xf numFmtId="165" fontId="4" fillId="0" borderId="1" xfId="0" applyNumberFormat="1" applyFont="1" applyFill="1" applyBorder="1" applyAlignment="1"/>
    <xf numFmtId="165" fontId="4" fillId="0" borderId="0" xfId="0" applyNumberFormat="1" applyFont="1" applyFill="1" applyBorder="1" applyAlignment="1"/>
    <xf numFmtId="165" fontId="4" fillId="0" borderId="1" xfId="0" applyNumberFormat="1" applyFont="1" applyFill="1" applyBorder="1" applyAlignment="1">
      <alignment horizontal="center"/>
    </xf>
    <xf numFmtId="0" fontId="4" fillId="0" borderId="0" xfId="0" applyFont="1" applyFill="1" applyAlignment="1">
      <alignment vertical="top" wrapText="1"/>
    </xf>
    <xf numFmtId="0" fontId="1" fillId="0" borderId="0" xfId="0" applyFont="1" applyFill="1" applyBorder="1" applyAlignment="1">
      <alignment horizontal="left" vertical="center" wrapText="1"/>
    </xf>
    <xf numFmtId="14" fontId="4" fillId="0" borderId="0" xfId="0" applyNumberFormat="1" applyFont="1" applyAlignment="1">
      <alignment horizontal="right" vertical="center"/>
    </xf>
    <xf numFmtId="165" fontId="4" fillId="0" borderId="0" xfId="1" applyFont="1" applyAlignment="1">
      <alignment horizontal="right"/>
    </xf>
    <xf numFmtId="165" fontId="4" fillId="0" borderId="0" xfId="1" applyFont="1" applyAlignment="1">
      <alignment horizontal="right" vertical="center"/>
    </xf>
    <xf numFmtId="0" fontId="1" fillId="0" borderId="0" xfId="0" applyFont="1" applyBorder="1"/>
    <xf numFmtId="0" fontId="1" fillId="0" borderId="0" xfId="0" applyFont="1" applyFill="1" applyBorder="1"/>
    <xf numFmtId="0" fontId="4" fillId="0" borderId="0" xfId="0" applyFont="1" applyBorder="1"/>
    <xf numFmtId="0" fontId="1" fillId="0" borderId="0" xfId="0" applyFont="1" applyBorder="1" applyAlignment="1">
      <alignment horizontal="center" wrapText="1"/>
    </xf>
    <xf numFmtId="14" fontId="2" fillId="0" borderId="2" xfId="2" applyNumberFormat="1" applyFont="1" applyFill="1" applyBorder="1" applyAlignment="1">
      <alignment horizontal="center" vertical="center" wrapText="1"/>
    </xf>
    <xf numFmtId="0" fontId="2" fillId="0" borderId="2" xfId="2" applyNumberFormat="1" applyFont="1" applyFill="1" applyBorder="1" applyAlignment="1">
      <alignment horizontal="center" vertical="center" wrapText="1"/>
    </xf>
    <xf numFmtId="0" fontId="2" fillId="0" borderId="2" xfId="2" applyFont="1" applyFill="1" applyBorder="1" applyAlignment="1">
      <alignment horizontal="left" vertical="center" wrapText="1"/>
    </xf>
    <xf numFmtId="0" fontId="2" fillId="0" borderId="2" xfId="2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65" fontId="4" fillId="0" borderId="0" xfId="1" applyFont="1" applyBorder="1" applyAlignment="1">
      <alignment vertical="center" wrapText="1"/>
    </xf>
    <xf numFmtId="0" fontId="4" fillId="0" borderId="0" xfId="0" applyFont="1" applyBorder="1" applyAlignment="1">
      <alignment horizontal="right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1" fillId="0" borderId="0" xfId="0" applyNumberFormat="1" applyFont="1" applyAlignment="1">
      <alignment horizontal="left"/>
    </xf>
    <xf numFmtId="165" fontId="1" fillId="0" borderId="0" xfId="1" applyFont="1" applyBorder="1" applyAlignment="1">
      <alignment horizontal="left"/>
    </xf>
    <xf numFmtId="165" fontId="1" fillId="0" borderId="0" xfId="0" applyNumberFormat="1" applyFont="1"/>
    <xf numFmtId="0" fontId="1" fillId="0" borderId="7" xfId="0" applyNumberFormat="1" applyFont="1" applyFill="1" applyBorder="1" applyAlignment="1"/>
    <xf numFmtId="0" fontId="1" fillId="0" borderId="9" xfId="0" applyNumberFormat="1" applyFont="1" applyFill="1" applyBorder="1" applyAlignment="1"/>
    <xf numFmtId="0" fontId="1" fillId="0" borderId="8" xfId="0" applyNumberFormat="1" applyFont="1" applyFill="1" applyBorder="1" applyAlignment="1"/>
    <xf numFmtId="165" fontId="4" fillId="0" borderId="29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66" fontId="4" fillId="2" borderId="1" xfId="1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4" fillId="0" borderId="0" xfId="0" applyFont="1" applyAlignment="1">
      <alignment horizontal="center" vertical="center"/>
    </xf>
    <xf numFmtId="14" fontId="2" fillId="8" borderId="2" xfId="2" applyNumberFormat="1" applyFont="1" applyFill="1" applyBorder="1" applyAlignment="1">
      <alignment horizontal="center" vertical="center" wrapText="1"/>
    </xf>
    <xf numFmtId="0" fontId="2" fillId="8" borderId="2" xfId="2" applyNumberFormat="1" applyFont="1" applyFill="1" applyBorder="1" applyAlignment="1">
      <alignment horizontal="center" vertical="center" wrapText="1"/>
    </xf>
    <xf numFmtId="0" fontId="2" fillId="8" borderId="2" xfId="2" applyFont="1" applyFill="1" applyBorder="1" applyAlignment="1">
      <alignment horizontal="left" vertical="center" wrapText="1"/>
    </xf>
    <xf numFmtId="0" fontId="2" fillId="8" borderId="2" xfId="2" applyFont="1" applyFill="1" applyBorder="1" applyAlignment="1">
      <alignment horizontal="center" vertical="center" wrapText="1"/>
    </xf>
    <xf numFmtId="0" fontId="1" fillId="8" borderId="0" xfId="0" applyFont="1" applyFill="1"/>
    <xf numFmtId="0" fontId="4" fillId="7" borderId="3" xfId="0" applyFont="1" applyFill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left"/>
    </xf>
    <xf numFmtId="165" fontId="2" fillId="0" borderId="33" xfId="2" applyNumberFormat="1" applyFont="1" applyFill="1" applyBorder="1" applyAlignment="1">
      <alignment horizontal="center" vertical="center" wrapText="1"/>
    </xf>
    <xf numFmtId="165" fontId="2" fillId="8" borderId="33" xfId="2" applyNumberFormat="1" applyFont="1" applyFill="1" applyBorder="1" applyAlignment="1">
      <alignment horizontal="center" vertical="center" wrapText="1"/>
    </xf>
    <xf numFmtId="165" fontId="4" fillId="0" borderId="4" xfId="0" applyNumberFormat="1" applyFont="1" applyFill="1" applyBorder="1"/>
    <xf numFmtId="0" fontId="1" fillId="0" borderId="2" xfId="0" applyNumberFormat="1" applyFont="1" applyFill="1" applyBorder="1" applyAlignment="1">
      <alignment horizontal="left"/>
    </xf>
    <xf numFmtId="0" fontId="1" fillId="8" borderId="2" xfId="0" applyNumberFormat="1" applyFont="1" applyFill="1" applyBorder="1" applyAlignment="1">
      <alignment horizontal="left"/>
    </xf>
    <xf numFmtId="0" fontId="1" fillId="0" borderId="2" xfId="0" applyNumberFormat="1" applyFont="1" applyBorder="1" applyAlignment="1">
      <alignment horizontal="left"/>
    </xf>
    <xf numFmtId="165" fontId="2" fillId="8" borderId="33" xfId="1" applyFont="1" applyFill="1" applyBorder="1" applyAlignment="1">
      <alignment horizontal="center" vertical="center" wrapText="1"/>
    </xf>
    <xf numFmtId="0" fontId="1" fillId="9" borderId="2" xfId="0" applyFont="1" applyFill="1" applyBorder="1"/>
    <xf numFmtId="165" fontId="4" fillId="3" borderId="2" xfId="1" applyFont="1" applyFill="1" applyBorder="1" applyAlignment="1">
      <alignment horizontal="left"/>
    </xf>
    <xf numFmtId="165" fontId="4" fillId="4" borderId="2" xfId="1" applyFont="1" applyFill="1" applyBorder="1" applyAlignment="1">
      <alignment horizontal="left"/>
    </xf>
    <xf numFmtId="165" fontId="4" fillId="5" borderId="2" xfId="1" applyFont="1" applyFill="1" applyBorder="1" applyAlignment="1">
      <alignment horizontal="left"/>
    </xf>
    <xf numFmtId="165" fontId="4" fillId="6" borderId="2" xfId="1" applyFont="1" applyFill="1" applyBorder="1" applyAlignment="1">
      <alignment horizontal="left"/>
    </xf>
    <xf numFmtId="165" fontId="1" fillId="0" borderId="2" xfId="1" applyFont="1" applyFill="1" applyBorder="1" applyAlignment="1">
      <alignment horizontal="left"/>
    </xf>
    <xf numFmtId="165" fontId="1" fillId="8" borderId="2" xfId="1" applyFont="1" applyFill="1" applyBorder="1" applyAlignment="1">
      <alignment horizontal="left"/>
    </xf>
    <xf numFmtId="165" fontId="1" fillId="0" borderId="2" xfId="1" applyFont="1" applyBorder="1" applyAlignment="1">
      <alignment horizontal="left"/>
    </xf>
    <xf numFmtId="165" fontId="1" fillId="0" borderId="0" xfId="1" applyFont="1" applyAlignment="1">
      <alignment horizontal="left"/>
    </xf>
    <xf numFmtId="165" fontId="4" fillId="0" borderId="2" xfId="1" applyFont="1" applyBorder="1" applyAlignment="1">
      <alignment horizontal="left"/>
    </xf>
    <xf numFmtId="165" fontId="2" fillId="8" borderId="32" xfId="2" applyNumberFormat="1" applyFont="1" applyFill="1" applyBorder="1" applyAlignment="1">
      <alignment horizontal="center" vertical="center" wrapText="1"/>
    </xf>
    <xf numFmtId="165" fontId="2" fillId="8" borderId="2" xfId="2" applyNumberFormat="1" applyFont="1" applyFill="1" applyBorder="1" applyAlignment="1">
      <alignment horizontal="center" vertical="center" wrapText="1"/>
    </xf>
    <xf numFmtId="0" fontId="2" fillId="0" borderId="32" xfId="2" applyFont="1" applyFill="1" applyBorder="1" applyAlignment="1">
      <alignment horizontal="center" vertical="center" wrapText="1"/>
    </xf>
    <xf numFmtId="0" fontId="2" fillId="8" borderId="2" xfId="2" applyNumberFormat="1" applyFont="1" applyFill="1" applyBorder="1" applyAlignment="1">
      <alignment horizontal="left" vertical="center" wrapText="1"/>
    </xf>
    <xf numFmtId="14" fontId="2" fillId="8" borderId="31" xfId="2" applyNumberFormat="1" applyFont="1" applyFill="1" applyBorder="1" applyAlignment="1">
      <alignment horizontal="center" vertical="center" wrapText="1"/>
    </xf>
    <xf numFmtId="0" fontId="2" fillId="8" borderId="31" xfId="2" applyNumberFormat="1" applyFont="1" applyFill="1" applyBorder="1" applyAlignment="1">
      <alignment horizontal="center" vertical="center" wrapText="1"/>
    </xf>
    <xf numFmtId="0" fontId="2" fillId="8" borderId="31" xfId="2" applyFont="1" applyFill="1" applyBorder="1" applyAlignment="1">
      <alignment horizontal="left" vertical="center" wrapText="1"/>
    </xf>
    <xf numFmtId="0" fontId="1" fillId="8" borderId="24" xfId="2" applyFont="1" applyFill="1" applyBorder="1" applyAlignment="1">
      <alignment horizontal="center" vertical="center" wrapText="1"/>
    </xf>
    <xf numFmtId="0" fontId="1" fillId="8" borderId="30" xfId="2" applyFont="1" applyFill="1" applyBorder="1" applyAlignment="1">
      <alignment horizontal="center" vertical="center" wrapText="1"/>
    </xf>
    <xf numFmtId="2" fontId="1" fillId="8" borderId="2" xfId="3" applyNumberFormat="1" applyFont="1" applyFill="1" applyBorder="1" applyAlignment="1">
      <alignment horizontal="left"/>
    </xf>
    <xf numFmtId="0" fontId="2" fillId="0" borderId="31" xfId="2" applyFont="1" applyFill="1" applyBorder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1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right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1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right"/>
    </xf>
    <xf numFmtId="0" fontId="2" fillId="0" borderId="33" xfId="2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165" fontId="4" fillId="0" borderId="0" xfId="1" applyFont="1" applyAlignment="1">
      <alignment horizontal="center"/>
    </xf>
    <xf numFmtId="165" fontId="4" fillId="0" borderId="0" xfId="1" applyFont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center" vertical="top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4" fillId="0" borderId="0" xfId="0" applyFont="1" applyBorder="1" applyAlignment="1">
      <alignment horizontal="right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left" vertical="center"/>
    </xf>
    <xf numFmtId="0" fontId="0" fillId="0" borderId="2" xfId="0" applyBorder="1"/>
    <xf numFmtId="1" fontId="0" fillId="0" borderId="2" xfId="0" applyNumberFormat="1" applyBorder="1"/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/>
    </xf>
    <xf numFmtId="165" fontId="1" fillId="0" borderId="0" xfId="0" applyNumberFormat="1" applyFont="1" applyAlignment="1">
      <alignment horizontal="left"/>
    </xf>
    <xf numFmtId="0" fontId="9" fillId="0" borderId="2" xfId="4" applyBorder="1"/>
    <xf numFmtId="14" fontId="4" fillId="0" borderId="0" xfId="1" applyNumberFormat="1" applyFont="1" applyAlignment="1">
      <alignment horizontal="right"/>
    </xf>
    <xf numFmtId="168" fontId="10" fillId="8" borderId="2" xfId="2" applyNumberFormat="1" applyFont="1" applyFill="1" applyBorder="1" applyAlignment="1">
      <alignment horizontal="center" vertical="center"/>
    </xf>
    <xf numFmtId="165" fontId="4" fillId="0" borderId="36" xfId="0" applyNumberFormat="1" applyFont="1" applyFill="1" applyBorder="1"/>
    <xf numFmtId="0" fontId="4" fillId="0" borderId="0" xfId="0" applyFont="1" applyAlignment="1">
      <alignment horizontal="left" vertical="center"/>
    </xf>
    <xf numFmtId="14" fontId="10" fillId="10" borderId="2" xfId="2" applyNumberFormat="1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168" fontId="10" fillId="8" borderId="34" xfId="2" applyNumberFormat="1" applyFont="1" applyFill="1" applyBorder="1" applyAlignment="1">
      <alignment horizontal="center" vertical="center"/>
    </xf>
    <xf numFmtId="168" fontId="10" fillId="8" borderId="35" xfId="2" applyNumberFormat="1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center" vertical="center" wrapText="1"/>
    </xf>
    <xf numFmtId="0" fontId="5" fillId="2" borderId="29" xfId="0" applyFont="1" applyFill="1" applyBorder="1" applyAlignment="1">
      <alignment horizontal="center" vertical="center" wrapText="1"/>
    </xf>
    <xf numFmtId="166" fontId="4" fillId="2" borderId="29" xfId="1" applyNumberFormat="1" applyFont="1" applyFill="1" applyBorder="1" applyAlignment="1">
      <alignment horizontal="center" vertical="center" wrapText="1"/>
    </xf>
    <xf numFmtId="0" fontId="1" fillId="8" borderId="2" xfId="2" applyFont="1" applyFill="1" applyBorder="1" applyAlignment="1">
      <alignment horizontal="center" vertical="center" wrapText="1"/>
    </xf>
    <xf numFmtId="0" fontId="10" fillId="10" borderId="2" xfId="2" applyFont="1" applyFill="1" applyBorder="1" applyAlignment="1">
      <alignment horizontal="center" vertical="center"/>
    </xf>
    <xf numFmtId="1" fontId="10" fillId="8" borderId="2" xfId="2" applyNumberFormat="1" applyFont="1" applyFill="1" applyBorder="1" applyAlignment="1">
      <alignment horizontal="center" vertical="center"/>
    </xf>
    <xf numFmtId="167" fontId="10" fillId="8" borderId="2" xfId="2" applyNumberFormat="1" applyFont="1" applyFill="1" applyBorder="1" applyAlignment="1">
      <alignment vertical="center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/>
    </xf>
    <xf numFmtId="0" fontId="4" fillId="0" borderId="0" xfId="0" applyFont="1" applyBorder="1" applyAlignment="1">
      <alignment horizontal="right"/>
    </xf>
    <xf numFmtId="0" fontId="1" fillId="0" borderId="2" xfId="0" applyFont="1" applyBorder="1" applyAlignment="1">
      <alignment horizont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/>
    <xf numFmtId="0" fontId="1" fillId="0" borderId="0" xfId="0" applyNumberFormat="1" applyFont="1" applyBorder="1" applyAlignment="1">
      <alignment horizontal="left"/>
    </xf>
    <xf numFmtId="0" fontId="1" fillId="8" borderId="0" xfId="0" applyFont="1" applyFill="1" applyBorder="1"/>
    <xf numFmtId="0" fontId="1" fillId="8" borderId="0" xfId="0" applyFont="1" applyFill="1" applyBorder="1" applyAlignment="1">
      <alignment vertical="center" wrapText="1"/>
    </xf>
    <xf numFmtId="0" fontId="2" fillId="8" borderId="0" xfId="0" applyFont="1" applyFill="1" applyBorder="1"/>
    <xf numFmtId="0" fontId="1" fillId="8" borderId="0" xfId="0" applyFont="1" applyFill="1" applyBorder="1" applyAlignment="1">
      <alignment horizontal="center"/>
    </xf>
    <xf numFmtId="0" fontId="1" fillId="8" borderId="0" xfId="0" applyNumberFormat="1" applyFont="1" applyFill="1" applyBorder="1" applyAlignment="1">
      <alignment horizontal="left"/>
    </xf>
    <xf numFmtId="165" fontId="1" fillId="8" borderId="0" xfId="1" applyFont="1" applyFill="1" applyBorder="1" applyAlignment="1">
      <alignment horizontal="left"/>
    </xf>
    <xf numFmtId="0" fontId="4" fillId="8" borderId="0" xfId="0" applyFont="1" applyFill="1" applyBorder="1" applyAlignment="1">
      <alignment horizontal="center" vertical="center" wrapText="1"/>
    </xf>
    <xf numFmtId="0" fontId="5" fillId="8" borderId="0" xfId="0" applyFont="1" applyFill="1" applyBorder="1" applyAlignment="1">
      <alignment horizontal="center" vertical="center"/>
    </xf>
    <xf numFmtId="0" fontId="4" fillId="8" borderId="0" xfId="0" applyFont="1" applyFill="1" applyBorder="1" applyAlignment="1">
      <alignment horizontal="center" vertical="center"/>
    </xf>
    <xf numFmtId="0" fontId="4" fillId="8" borderId="0" xfId="0" applyFont="1" applyFill="1" applyBorder="1" applyAlignment="1">
      <alignment horizontal="center"/>
    </xf>
    <xf numFmtId="0" fontId="4" fillId="8" borderId="0" xfId="0" applyFont="1" applyFill="1" applyBorder="1" applyAlignment="1">
      <alignment horizontal="left"/>
    </xf>
    <xf numFmtId="0" fontId="4" fillId="8" borderId="0" xfId="0" applyFont="1" applyFill="1" applyBorder="1" applyAlignment="1">
      <alignment horizontal="left" vertical="center"/>
    </xf>
    <xf numFmtId="14" fontId="4" fillId="8" borderId="0" xfId="0" applyNumberFormat="1" applyFont="1" applyFill="1" applyBorder="1" applyAlignment="1">
      <alignment horizontal="right" vertical="center"/>
    </xf>
    <xf numFmtId="14" fontId="4" fillId="8" borderId="0" xfId="1" applyNumberFormat="1" applyFont="1" applyFill="1" applyBorder="1" applyAlignment="1">
      <alignment horizontal="right"/>
    </xf>
    <xf numFmtId="0" fontId="4" fillId="8" borderId="0" xfId="0" applyFont="1" applyFill="1" applyBorder="1" applyAlignment="1">
      <alignment vertical="center"/>
    </xf>
    <xf numFmtId="165" fontId="4" fillId="8" borderId="0" xfId="1" applyFont="1" applyFill="1" applyBorder="1" applyAlignment="1">
      <alignment horizontal="center"/>
    </xf>
    <xf numFmtId="164" fontId="4" fillId="8" borderId="0" xfId="0" applyNumberFormat="1" applyFont="1" applyFill="1" applyBorder="1" applyAlignment="1">
      <alignment horizontal="left" vertical="center"/>
    </xf>
    <xf numFmtId="165" fontId="4" fillId="8" borderId="0" xfId="1" applyFont="1" applyFill="1" applyBorder="1" applyAlignment="1">
      <alignment horizontal="center" vertical="center"/>
    </xf>
    <xf numFmtId="165" fontId="4" fillId="5" borderId="38" xfId="1" applyFont="1" applyFill="1" applyBorder="1" applyAlignment="1">
      <alignment horizontal="left"/>
    </xf>
    <xf numFmtId="165" fontId="1" fillId="8" borderId="38" xfId="1" applyFont="1" applyFill="1" applyBorder="1" applyAlignment="1">
      <alignment horizontal="left"/>
    </xf>
    <xf numFmtId="0" fontId="1" fillId="0" borderId="31" xfId="0" applyNumberFormat="1" applyFont="1" applyBorder="1" applyAlignment="1">
      <alignment horizontal="left"/>
    </xf>
    <xf numFmtId="165" fontId="1" fillId="0" borderId="31" xfId="1" applyFont="1" applyBorder="1" applyAlignment="1">
      <alignment horizontal="left"/>
    </xf>
    <xf numFmtId="165" fontId="1" fillId="8" borderId="39" xfId="1" applyFont="1" applyFill="1" applyBorder="1" applyAlignment="1">
      <alignment horizontal="left"/>
    </xf>
    <xf numFmtId="165" fontId="1" fillId="8" borderId="31" xfId="1" applyFont="1" applyFill="1" applyBorder="1" applyAlignment="1">
      <alignment horizontal="left"/>
    </xf>
    <xf numFmtId="0" fontId="1" fillId="8" borderId="43" xfId="0" applyNumberFormat="1" applyFont="1" applyFill="1" applyBorder="1" applyAlignment="1">
      <alignment horizontal="left"/>
    </xf>
    <xf numFmtId="165" fontId="1" fillId="8" borderId="43" xfId="1" applyFont="1" applyFill="1" applyBorder="1" applyAlignment="1">
      <alignment horizontal="left"/>
    </xf>
    <xf numFmtId="165" fontId="1" fillId="0" borderId="43" xfId="1" applyFont="1" applyBorder="1" applyAlignment="1">
      <alignment horizontal="left"/>
    </xf>
    <xf numFmtId="0" fontId="1" fillId="0" borderId="43" xfId="0" applyFont="1" applyBorder="1"/>
    <xf numFmtId="0" fontId="0" fillId="0" borderId="43" xfId="0" applyBorder="1"/>
    <xf numFmtId="0" fontId="0" fillId="0" borderId="44" xfId="0" applyBorder="1"/>
    <xf numFmtId="0" fontId="0" fillId="0" borderId="0" xfId="0" applyBorder="1"/>
    <xf numFmtId="0" fontId="0" fillId="0" borderId="45" xfId="0" applyBorder="1"/>
    <xf numFmtId="0" fontId="1" fillId="0" borderId="46" xfId="0" applyFont="1" applyFill="1" applyBorder="1"/>
    <xf numFmtId="0" fontId="0" fillId="0" borderId="46" xfId="0" applyBorder="1"/>
    <xf numFmtId="0" fontId="0" fillId="0" borderId="39" xfId="0" applyBorder="1"/>
    <xf numFmtId="0" fontId="1" fillId="8" borderId="2" xfId="0" applyFont="1" applyFill="1" applyBorder="1" applyAlignment="1">
      <alignment horizontal="left" wrapText="1"/>
    </xf>
    <xf numFmtId="0" fontId="1" fillId="8" borderId="2" xfId="0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66" fontId="4" fillId="2" borderId="2" xfId="1" applyNumberFormat="1" applyFont="1" applyFill="1" applyBorder="1" applyAlignment="1">
      <alignment horizontal="center" vertical="center" wrapText="1"/>
    </xf>
    <xf numFmtId="0" fontId="4" fillId="7" borderId="2" xfId="0" applyFont="1" applyFill="1" applyBorder="1" applyAlignment="1">
      <alignment horizontal="center" vertical="center" wrapText="1"/>
    </xf>
    <xf numFmtId="14" fontId="1" fillId="11" borderId="47" xfId="0" applyNumberFormat="1" applyFont="1" applyFill="1" applyBorder="1" applyAlignment="1">
      <alignment horizontal="right" vertical="center" wrapText="1"/>
    </xf>
    <xf numFmtId="14" fontId="1" fillId="0" borderId="48" xfId="0" applyNumberFormat="1" applyFont="1" applyBorder="1" applyAlignment="1">
      <alignment horizontal="right" vertical="center" wrapText="1"/>
    </xf>
    <xf numFmtId="0" fontId="1" fillId="0" borderId="48" xfId="0" applyFont="1" applyBorder="1" applyAlignment="1">
      <alignment horizontal="center" vertical="center" wrapText="1"/>
    </xf>
    <xf numFmtId="0" fontId="0" fillId="0" borderId="48" xfId="0" applyBorder="1" applyAlignment="1">
      <alignment vertical="center" wrapText="1"/>
    </xf>
    <xf numFmtId="0" fontId="1" fillId="0" borderId="48" xfId="0" applyFont="1" applyBorder="1" applyAlignment="1">
      <alignment vertical="center" wrapText="1"/>
    </xf>
    <xf numFmtId="0" fontId="0" fillId="0" borderId="48" xfId="0" applyBorder="1" applyAlignment="1">
      <alignment wrapText="1"/>
    </xf>
    <xf numFmtId="14" fontId="1" fillId="11" borderId="49" xfId="0" applyNumberFormat="1" applyFont="1" applyFill="1" applyBorder="1" applyAlignment="1">
      <alignment horizontal="right" vertical="center" wrapText="1"/>
    </xf>
    <xf numFmtId="14" fontId="1" fillId="11" borderId="50" xfId="0" applyNumberFormat="1" applyFont="1" applyFill="1" applyBorder="1" applyAlignment="1">
      <alignment horizontal="right" vertical="center" wrapText="1"/>
    </xf>
    <xf numFmtId="0" fontId="1" fillId="11" borderId="50" xfId="0" applyFont="1" applyFill="1" applyBorder="1" applyAlignment="1">
      <alignment horizontal="center" vertical="center" wrapText="1"/>
    </xf>
    <xf numFmtId="0" fontId="0" fillId="11" borderId="50" xfId="0" applyFill="1" applyBorder="1" applyAlignment="1">
      <alignment vertical="center" wrapText="1"/>
    </xf>
    <xf numFmtId="0" fontId="1" fillId="11" borderId="50" xfId="0" applyFont="1" applyFill="1" applyBorder="1" applyAlignment="1">
      <alignment vertical="center" wrapText="1"/>
    </xf>
    <xf numFmtId="8" fontId="1" fillId="11" borderId="50" xfId="0" applyNumberFormat="1" applyFont="1" applyFill="1" applyBorder="1" applyAlignment="1">
      <alignment wrapText="1"/>
    </xf>
    <xf numFmtId="0" fontId="0" fillId="11" borderId="50" xfId="0" applyFill="1" applyBorder="1" applyAlignment="1">
      <alignment wrapText="1"/>
    </xf>
    <xf numFmtId="8" fontId="1" fillId="11" borderId="50" xfId="0" applyNumberFormat="1" applyFont="1" applyFill="1" applyBorder="1" applyAlignment="1">
      <alignment horizontal="center" wrapText="1"/>
    </xf>
    <xf numFmtId="8" fontId="1" fillId="11" borderId="50" xfId="0" applyNumberFormat="1" applyFont="1" applyFill="1" applyBorder="1" applyAlignment="1">
      <alignment horizontal="center" vertical="center" wrapText="1"/>
    </xf>
    <xf numFmtId="14" fontId="1" fillId="0" borderId="49" xfId="0" applyNumberFormat="1" applyFont="1" applyBorder="1" applyAlignment="1">
      <alignment horizontal="right" vertical="center" wrapText="1"/>
    </xf>
    <xf numFmtId="14" fontId="1" fillId="0" borderId="50" xfId="0" applyNumberFormat="1" applyFont="1" applyBorder="1" applyAlignment="1">
      <alignment horizontal="right" vertical="center" wrapText="1"/>
    </xf>
    <xf numFmtId="0" fontId="1" fillId="0" borderId="50" xfId="0" applyFont="1" applyBorder="1" applyAlignment="1">
      <alignment horizontal="center" vertical="center" wrapText="1"/>
    </xf>
    <xf numFmtId="8" fontId="1" fillId="11" borderId="50" xfId="0" applyNumberFormat="1" applyFont="1" applyFill="1" applyBorder="1" applyAlignment="1">
      <alignment vertical="center" wrapText="1"/>
    </xf>
    <xf numFmtId="44" fontId="4" fillId="0" borderId="0" xfId="0" applyNumberFormat="1" applyFont="1" applyFill="1" applyAlignment="1">
      <alignment horizontal="center" vertical="center"/>
    </xf>
    <xf numFmtId="44" fontId="4" fillId="0" borderId="0" xfId="0" applyNumberFormat="1" applyFont="1" applyFill="1" applyAlignment="1">
      <alignment horizontal="center"/>
    </xf>
    <xf numFmtId="44" fontId="4" fillId="0" borderId="0" xfId="0" applyNumberFormat="1" applyFont="1" applyFill="1" applyAlignment="1">
      <alignment horizontal="left" vertical="center"/>
    </xf>
    <xf numFmtId="44" fontId="1" fillId="0" borderId="0" xfId="0" applyNumberFormat="1" applyFont="1" applyFill="1" applyAlignment="1">
      <alignment horizontal="center"/>
    </xf>
    <xf numFmtId="44" fontId="1" fillId="0" borderId="0" xfId="0" applyNumberFormat="1" applyFont="1" applyFill="1" applyAlignment="1">
      <alignment horizontal="center" wrapText="1"/>
    </xf>
    <xf numFmtId="44" fontId="4" fillId="7" borderId="41" xfId="0" applyNumberFormat="1" applyFont="1" applyFill="1" applyBorder="1" applyAlignment="1">
      <alignment horizontal="center" vertical="center" wrapText="1"/>
    </xf>
    <xf numFmtId="44" fontId="1" fillId="0" borderId="48" xfId="0" applyNumberFormat="1" applyFont="1" applyBorder="1" applyAlignment="1">
      <alignment wrapText="1"/>
    </xf>
    <xf numFmtId="44" fontId="1" fillId="11" borderId="50" xfId="0" applyNumberFormat="1" applyFont="1" applyFill="1" applyBorder="1" applyAlignment="1">
      <alignment wrapText="1"/>
    </xf>
    <xf numFmtId="44" fontId="1" fillId="11" borderId="50" xfId="0" applyNumberFormat="1" applyFont="1" applyFill="1" applyBorder="1" applyAlignment="1">
      <alignment horizontal="center" wrapText="1"/>
    </xf>
    <xf numFmtId="44" fontId="2" fillId="0" borderId="0" xfId="2" applyNumberFormat="1" applyFont="1" applyFill="1" applyBorder="1" applyAlignment="1">
      <alignment horizontal="center" vertical="center" wrapText="1"/>
    </xf>
    <xf numFmtId="44" fontId="4" fillId="0" borderId="1" xfId="1" applyNumberFormat="1" applyFont="1" applyFill="1" applyBorder="1" applyAlignment="1">
      <alignment horizontal="center" vertical="center"/>
    </xf>
    <xf numFmtId="44" fontId="1" fillId="0" borderId="7" xfId="0" applyNumberFormat="1" applyFont="1" applyFill="1" applyBorder="1" applyAlignment="1">
      <alignment horizontal="center"/>
    </xf>
    <xf numFmtId="44" fontId="1" fillId="0" borderId="9" xfId="0" applyNumberFormat="1" applyFont="1" applyFill="1" applyBorder="1" applyAlignment="1">
      <alignment horizontal="center"/>
    </xf>
    <xf numFmtId="44" fontId="1" fillId="0" borderId="8" xfId="0" applyNumberFormat="1" applyFont="1" applyFill="1" applyBorder="1" applyAlignment="1">
      <alignment horizontal="center"/>
    </xf>
    <xf numFmtId="44" fontId="4" fillId="0" borderId="1" xfId="0" applyNumberFormat="1" applyFont="1" applyFill="1" applyBorder="1" applyAlignment="1">
      <alignment horizontal="center"/>
    </xf>
    <xf numFmtId="44" fontId="4" fillId="0" borderId="0" xfId="0" applyNumberFormat="1" applyFont="1" applyFill="1" applyBorder="1" applyAlignment="1">
      <alignment horizontal="center"/>
    </xf>
    <xf numFmtId="44" fontId="4" fillId="0" borderId="0" xfId="0" applyNumberFormat="1" applyFont="1" applyFill="1" applyAlignment="1">
      <alignment horizontal="center" vertical="top" wrapText="1"/>
    </xf>
    <xf numFmtId="44" fontId="1" fillId="0" borderId="0" xfId="0" applyNumberFormat="1" applyFont="1" applyFill="1" applyBorder="1" applyAlignment="1">
      <alignment horizontal="center" vertical="center" wrapText="1"/>
    </xf>
    <xf numFmtId="44" fontId="1" fillId="0" borderId="0" xfId="0" applyNumberFormat="1" applyFont="1" applyFill="1" applyBorder="1" applyAlignment="1">
      <alignment horizontal="center"/>
    </xf>
    <xf numFmtId="44" fontId="1" fillId="11" borderId="50" xfId="0" applyNumberFormat="1" applyFont="1" applyFill="1" applyBorder="1" applyAlignment="1">
      <alignment horizontal="center" vertical="center" wrapText="1"/>
    </xf>
    <xf numFmtId="44" fontId="1" fillId="11" borderId="50" xfId="0" applyNumberFormat="1" applyFont="1" applyFill="1" applyBorder="1" applyAlignment="1">
      <alignment vertical="center" wrapText="1"/>
    </xf>
    <xf numFmtId="14" fontId="1" fillId="0" borderId="47" xfId="0" applyNumberFormat="1" applyFont="1" applyBorder="1" applyAlignment="1">
      <alignment horizontal="center" vertical="center" wrapText="1"/>
    </xf>
    <xf numFmtId="14" fontId="1" fillId="0" borderId="48" xfId="0" applyNumberFormat="1" applyFont="1" applyBorder="1" applyAlignment="1">
      <alignment horizontal="center" vertical="center" wrapText="1"/>
    </xf>
    <xf numFmtId="0" fontId="1" fillId="11" borderId="48" xfId="0" applyFont="1" applyFill="1" applyBorder="1" applyAlignment="1">
      <alignment horizontal="center" wrapText="1"/>
    </xf>
    <xf numFmtId="0" fontId="0" fillId="11" borderId="48" xfId="0" applyFill="1" applyBorder="1" applyAlignment="1">
      <alignment wrapText="1"/>
    </xf>
    <xf numFmtId="8" fontId="1" fillId="11" borderId="48" xfId="0" applyNumberFormat="1" applyFont="1" applyFill="1" applyBorder="1" applyAlignment="1">
      <alignment horizontal="center" vertical="center" wrapText="1"/>
    </xf>
    <xf numFmtId="14" fontId="1" fillId="0" borderId="49" xfId="0" applyNumberFormat="1" applyFont="1" applyBorder="1" applyAlignment="1">
      <alignment horizontal="center" vertical="center" wrapText="1"/>
    </xf>
    <xf numFmtId="14" fontId="1" fillId="0" borderId="50" xfId="0" applyNumberFormat="1" applyFont="1" applyBorder="1" applyAlignment="1">
      <alignment horizontal="center" vertical="center" wrapText="1"/>
    </xf>
    <xf numFmtId="0" fontId="0" fillId="0" borderId="50" xfId="0" applyBorder="1" applyAlignment="1">
      <alignment vertical="center" wrapText="1"/>
    </xf>
    <xf numFmtId="0" fontId="1" fillId="0" borderId="50" xfId="0" applyFont="1" applyBorder="1" applyAlignment="1">
      <alignment vertical="center" wrapText="1"/>
    </xf>
    <xf numFmtId="44" fontId="4" fillId="0" borderId="0" xfId="0" applyNumberFormat="1" applyFont="1" applyFill="1" applyAlignment="1">
      <alignment horizontal="left"/>
    </xf>
    <xf numFmtId="44" fontId="1" fillId="0" borderId="0" xfId="0" applyNumberFormat="1" applyFont="1" applyFill="1"/>
    <xf numFmtId="44" fontId="1" fillId="0" borderId="0" xfId="0" applyNumberFormat="1" applyFont="1" applyFill="1" applyAlignment="1">
      <alignment horizontal="left" wrapText="1"/>
    </xf>
    <xf numFmtId="44" fontId="1" fillId="11" borderId="48" xfId="0" applyNumberFormat="1" applyFont="1" applyFill="1" applyBorder="1" applyAlignment="1">
      <alignment horizontal="center" vertical="center" wrapText="1"/>
    </xf>
    <xf numFmtId="44" fontId="4" fillId="0" borderId="4" xfId="0" applyNumberFormat="1" applyFont="1" applyFill="1" applyBorder="1"/>
    <xf numFmtId="44" fontId="1" fillId="0" borderId="7" xfId="0" applyNumberFormat="1" applyFont="1" applyFill="1" applyBorder="1"/>
    <xf numFmtId="44" fontId="1" fillId="0" borderId="9" xfId="0" applyNumberFormat="1" applyFont="1" applyFill="1" applyBorder="1"/>
    <xf numFmtId="44" fontId="1" fillId="0" borderId="8" xfId="0" applyNumberFormat="1" applyFont="1" applyFill="1" applyBorder="1"/>
    <xf numFmtId="44" fontId="4" fillId="0" borderId="1" xfId="0" applyNumberFormat="1" applyFont="1" applyFill="1" applyBorder="1" applyAlignment="1"/>
    <xf numFmtId="44" fontId="4" fillId="0" borderId="0" xfId="0" applyNumberFormat="1" applyFont="1" applyFill="1" applyBorder="1" applyAlignment="1"/>
    <xf numFmtId="44" fontId="4" fillId="0" borderId="0" xfId="0" applyNumberFormat="1" applyFont="1" applyFill="1" applyAlignment="1">
      <alignment vertical="top" wrapText="1"/>
    </xf>
    <xf numFmtId="44" fontId="1" fillId="0" borderId="0" xfId="0" applyNumberFormat="1" applyFont="1" applyFill="1" applyBorder="1" applyAlignment="1">
      <alignment horizontal="left" vertical="center" wrapText="1"/>
    </xf>
    <xf numFmtId="44" fontId="1" fillId="0" borderId="0" xfId="0" applyNumberFormat="1" applyFont="1" applyFill="1" applyBorder="1"/>
    <xf numFmtId="165" fontId="1" fillId="0" borderId="38" xfId="1" applyFont="1" applyBorder="1" applyAlignment="1">
      <alignment horizontal="left"/>
    </xf>
    <xf numFmtId="44" fontId="1" fillId="11" borderId="52" xfId="0" applyNumberFormat="1" applyFont="1" applyFill="1" applyBorder="1" applyAlignment="1">
      <alignment wrapText="1"/>
    </xf>
    <xf numFmtId="0" fontId="0" fillId="11" borderId="52" xfId="0" applyFill="1" applyBorder="1" applyAlignment="1">
      <alignment vertical="center" wrapText="1"/>
    </xf>
    <xf numFmtId="8" fontId="1" fillId="11" borderId="52" xfId="0" applyNumberFormat="1" applyFont="1" applyFill="1" applyBorder="1" applyAlignment="1">
      <alignment wrapText="1"/>
    </xf>
    <xf numFmtId="0" fontId="1" fillId="0" borderId="53" xfId="0" applyNumberFormat="1" applyFont="1" applyBorder="1" applyAlignment="1">
      <alignment horizontal="left"/>
    </xf>
    <xf numFmtId="165" fontId="1" fillId="0" borderId="54" xfId="1" applyFont="1" applyBorder="1" applyAlignment="1">
      <alignment horizontal="left"/>
    </xf>
    <xf numFmtId="0" fontId="1" fillId="8" borderId="55" xfId="2" applyFont="1" applyFill="1" applyBorder="1" applyAlignment="1">
      <alignment horizontal="center" vertical="center" wrapText="1"/>
    </xf>
    <xf numFmtId="14" fontId="1" fillId="11" borderId="56" xfId="0" applyNumberFormat="1" applyFont="1" applyFill="1" applyBorder="1" applyAlignment="1">
      <alignment horizontal="right" vertical="center" wrapText="1"/>
    </xf>
    <xf numFmtId="14" fontId="1" fillId="11" borderId="52" xfId="0" applyNumberFormat="1" applyFont="1" applyFill="1" applyBorder="1" applyAlignment="1">
      <alignment horizontal="right" vertical="center" wrapText="1"/>
    </xf>
    <xf numFmtId="0" fontId="1" fillId="11" borderId="52" xfId="0" applyFont="1" applyFill="1" applyBorder="1" applyAlignment="1">
      <alignment horizontal="center" vertical="center" wrapText="1"/>
    </xf>
    <xf numFmtId="0" fontId="1" fillId="11" borderId="52" xfId="0" applyFont="1" applyFill="1" applyBorder="1" applyAlignment="1">
      <alignment vertical="center" wrapText="1"/>
    </xf>
    <xf numFmtId="44" fontId="4" fillId="0" borderId="51" xfId="0" applyNumberFormat="1" applyFont="1" applyFill="1" applyBorder="1" applyAlignment="1">
      <alignment horizontal="center"/>
    </xf>
    <xf numFmtId="8" fontId="1" fillId="0" borderId="48" xfId="0" applyNumberFormat="1" applyFont="1" applyBorder="1" applyAlignment="1">
      <alignment horizontal="center" vertical="center" wrapText="1"/>
    </xf>
    <xf numFmtId="0" fontId="0" fillId="0" borderId="50" xfId="0" applyBorder="1" applyAlignment="1">
      <alignment wrapText="1"/>
    </xf>
    <xf numFmtId="8" fontId="1" fillId="0" borderId="50" xfId="0" applyNumberFormat="1" applyFont="1" applyBorder="1" applyAlignment="1">
      <alignment horizontal="center" vertical="center" wrapText="1"/>
    </xf>
    <xf numFmtId="8" fontId="1" fillId="0" borderId="50" xfId="0" applyNumberFormat="1" applyFont="1" applyBorder="1" applyAlignment="1">
      <alignment vertical="center" wrapText="1"/>
    </xf>
    <xf numFmtId="14" fontId="1" fillId="11" borderId="50" xfId="0" applyNumberFormat="1" applyFont="1" applyFill="1" applyBorder="1" applyAlignment="1">
      <alignment horizontal="center" wrapText="1"/>
    </xf>
    <xf numFmtId="0" fontId="1" fillId="11" borderId="50" xfId="0" applyFont="1" applyFill="1" applyBorder="1" applyAlignment="1">
      <alignment horizontal="center" wrapText="1"/>
    </xf>
    <xf numFmtId="0" fontId="1" fillId="11" borderId="50" xfId="0" applyFont="1" applyFill="1" applyBorder="1" applyAlignment="1">
      <alignment wrapText="1"/>
    </xf>
    <xf numFmtId="0" fontId="1" fillId="0" borderId="50" xfId="0" applyFont="1" applyBorder="1" applyAlignment="1">
      <alignment horizontal="center" wrapText="1"/>
    </xf>
    <xf numFmtId="3" fontId="1" fillId="0" borderId="50" xfId="0" applyNumberFormat="1" applyFont="1" applyBorder="1" applyAlignment="1">
      <alignment horizontal="center" vertical="center" wrapText="1"/>
    </xf>
    <xf numFmtId="8" fontId="1" fillId="0" borderId="50" xfId="0" applyNumberFormat="1" applyFont="1" applyBorder="1" applyAlignment="1">
      <alignment wrapText="1"/>
    </xf>
    <xf numFmtId="14" fontId="1" fillId="11" borderId="49" xfId="0" applyNumberFormat="1" applyFont="1" applyFill="1" applyBorder="1" applyAlignment="1">
      <alignment horizontal="center" vertical="center" wrapText="1"/>
    </xf>
    <xf numFmtId="14" fontId="1" fillId="11" borderId="50" xfId="0" applyNumberFormat="1" applyFont="1" applyFill="1" applyBorder="1" applyAlignment="1">
      <alignment horizontal="center" vertical="center" wrapText="1"/>
    </xf>
    <xf numFmtId="44" fontId="1" fillId="0" borderId="48" xfId="0" applyNumberFormat="1" applyFont="1" applyBorder="1" applyAlignment="1">
      <alignment horizontal="center" vertical="center" wrapText="1"/>
    </xf>
    <xf numFmtId="44" fontId="1" fillId="0" borderId="50" xfId="0" applyNumberFormat="1" applyFont="1" applyBorder="1" applyAlignment="1">
      <alignment horizontal="center" vertical="center" wrapText="1"/>
    </xf>
    <xf numFmtId="44" fontId="1" fillId="0" borderId="50" xfId="0" applyNumberFormat="1" applyFont="1" applyBorder="1" applyAlignment="1">
      <alignment vertical="center" wrapText="1"/>
    </xf>
    <xf numFmtId="44" fontId="1" fillId="0" borderId="50" xfId="0" applyNumberFormat="1" applyFont="1" applyBorder="1" applyAlignment="1">
      <alignment horizontal="center" wrapText="1"/>
    </xf>
    <xf numFmtId="44" fontId="1" fillId="0" borderId="50" xfId="0" applyNumberFormat="1" applyFont="1" applyBorder="1" applyAlignment="1">
      <alignment wrapText="1"/>
    </xf>
    <xf numFmtId="44" fontId="4" fillId="0" borderId="36" xfId="0" applyNumberFormat="1" applyFont="1" applyFill="1" applyBorder="1"/>
    <xf numFmtId="44" fontId="1" fillId="0" borderId="60" xfId="0" applyNumberFormat="1" applyFont="1" applyFill="1" applyBorder="1"/>
    <xf numFmtId="0" fontId="1" fillId="0" borderId="61" xfId="0" applyFont="1" applyBorder="1" applyAlignment="1">
      <alignment horizontal="right" vertical="center"/>
    </xf>
    <xf numFmtId="0" fontId="1" fillId="0" borderId="46" xfId="0" applyFont="1" applyBorder="1" applyAlignment="1">
      <alignment horizontal="right" vertical="center"/>
    </xf>
    <xf numFmtId="0" fontId="1" fillId="0" borderId="34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right" vertical="center"/>
    </xf>
    <xf numFmtId="0" fontId="1" fillId="0" borderId="0" xfId="0" applyFont="1" applyAlignment="1">
      <alignment horizontal="left" wrapText="1"/>
    </xf>
    <xf numFmtId="0" fontId="5" fillId="0" borderId="57" xfId="2" applyFont="1" applyFill="1" applyBorder="1" applyAlignment="1">
      <alignment horizontal="center" vertical="center" wrapText="1"/>
    </xf>
    <xf numFmtId="0" fontId="5" fillId="0" borderId="58" xfId="2" applyFont="1" applyFill="1" applyBorder="1" applyAlignment="1">
      <alignment horizontal="center" vertical="center" wrapText="1"/>
    </xf>
    <xf numFmtId="0" fontId="5" fillId="0" borderId="59" xfId="2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right" vertical="center"/>
    </xf>
    <xf numFmtId="0" fontId="1" fillId="0" borderId="14" xfId="0" applyFont="1" applyBorder="1" applyAlignment="1">
      <alignment horizontal="right" vertical="center"/>
    </xf>
    <xf numFmtId="0" fontId="1" fillId="0" borderId="15" xfId="0" applyFont="1" applyBorder="1" applyAlignment="1">
      <alignment horizontal="right" vertical="center"/>
    </xf>
    <xf numFmtId="0" fontId="1" fillId="0" borderId="16" xfId="0" applyFont="1" applyBorder="1" applyAlignment="1">
      <alignment horizontal="right" vertical="center"/>
    </xf>
    <xf numFmtId="0" fontId="1" fillId="0" borderId="6" xfId="0" applyFont="1" applyBorder="1" applyAlignment="1">
      <alignment horizontal="right" vertical="center"/>
    </xf>
    <xf numFmtId="0" fontId="1" fillId="0" borderId="17" xfId="0" applyFont="1" applyBorder="1" applyAlignment="1">
      <alignment horizontal="right" vertical="center"/>
    </xf>
    <xf numFmtId="0" fontId="1" fillId="0" borderId="18" xfId="0" applyFont="1" applyBorder="1" applyAlignment="1">
      <alignment horizontal="right"/>
    </xf>
    <xf numFmtId="0" fontId="1" fillId="0" borderId="19" xfId="0" applyFont="1" applyBorder="1" applyAlignment="1">
      <alignment horizontal="right"/>
    </xf>
    <xf numFmtId="0" fontId="1" fillId="0" borderId="20" xfId="0" applyFont="1" applyBorder="1" applyAlignment="1">
      <alignment horizontal="right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1" fillId="0" borderId="0" xfId="0" applyFont="1" applyBorder="1" applyAlignment="1">
      <alignment horizontal="right" vertical="center"/>
    </xf>
    <xf numFmtId="0" fontId="1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right"/>
    </xf>
    <xf numFmtId="0" fontId="4" fillId="0" borderId="0" xfId="0" applyFont="1" applyBorder="1" applyAlignment="1">
      <alignment horizontal="right"/>
    </xf>
    <xf numFmtId="0" fontId="5" fillId="0" borderId="3" xfId="2" applyFont="1" applyFill="1" applyBorder="1" applyAlignment="1">
      <alignment horizontal="center" vertical="center" wrapText="1"/>
    </xf>
    <xf numFmtId="0" fontId="5" fillId="0" borderId="4" xfId="2" applyFont="1" applyFill="1" applyBorder="1" applyAlignment="1">
      <alignment horizontal="center" vertical="center" wrapText="1"/>
    </xf>
    <xf numFmtId="0" fontId="5" fillId="0" borderId="5" xfId="2" applyFont="1" applyFill="1" applyBorder="1" applyAlignment="1">
      <alignment horizontal="center" vertical="center" wrapText="1"/>
    </xf>
    <xf numFmtId="0" fontId="5" fillId="0" borderId="40" xfId="2" applyFont="1" applyFill="1" applyBorder="1" applyAlignment="1">
      <alignment horizontal="center" vertical="center" wrapText="1"/>
    </xf>
    <xf numFmtId="0" fontId="5" fillId="0" borderId="36" xfId="2" applyFont="1" applyFill="1" applyBorder="1" applyAlignment="1">
      <alignment horizontal="center" vertical="center" wrapText="1"/>
    </xf>
    <xf numFmtId="0" fontId="5" fillId="0" borderId="37" xfId="2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right"/>
    </xf>
    <xf numFmtId="0" fontId="1" fillId="0" borderId="4" xfId="0" applyFont="1" applyBorder="1" applyAlignment="1">
      <alignment horizontal="right"/>
    </xf>
    <xf numFmtId="0" fontId="1" fillId="0" borderId="5" xfId="0" applyFont="1" applyBorder="1" applyAlignment="1">
      <alignment horizontal="right"/>
    </xf>
    <xf numFmtId="0" fontId="1" fillId="0" borderId="21" xfId="0" applyFont="1" applyBorder="1" applyAlignment="1">
      <alignment horizontal="right" vertical="center"/>
    </xf>
    <xf numFmtId="0" fontId="1" fillId="0" borderId="22" xfId="0" applyFont="1" applyBorder="1" applyAlignment="1">
      <alignment horizontal="right" vertical="center"/>
    </xf>
    <xf numFmtId="0" fontId="1" fillId="0" borderId="23" xfId="0" applyFont="1" applyBorder="1" applyAlignment="1">
      <alignment horizontal="right" vertical="center"/>
    </xf>
    <xf numFmtId="0" fontId="1" fillId="0" borderId="24" xfId="0" applyFont="1" applyBorder="1" applyAlignment="1">
      <alignment horizontal="right" vertical="center"/>
    </xf>
    <xf numFmtId="0" fontId="1" fillId="0" borderId="2" xfId="0" applyFont="1" applyBorder="1" applyAlignment="1">
      <alignment horizontal="right" vertical="center"/>
    </xf>
    <xf numFmtId="0" fontId="1" fillId="0" borderId="25" xfId="0" applyFont="1" applyBorder="1" applyAlignment="1">
      <alignment horizontal="right" vertical="center"/>
    </xf>
    <xf numFmtId="0" fontId="1" fillId="0" borderId="26" xfId="0" applyFont="1" applyBorder="1" applyAlignment="1">
      <alignment horizontal="right"/>
    </xf>
    <xf numFmtId="0" fontId="1" fillId="0" borderId="27" xfId="0" applyFont="1" applyBorder="1" applyAlignment="1">
      <alignment horizontal="right"/>
    </xf>
    <xf numFmtId="0" fontId="1" fillId="0" borderId="28" xfId="0" applyFont="1" applyBorder="1" applyAlignment="1">
      <alignment horizontal="right"/>
    </xf>
    <xf numFmtId="0" fontId="4" fillId="0" borderId="10" xfId="0" applyFont="1" applyBorder="1" applyAlignment="1">
      <alignment horizontal="right"/>
    </xf>
    <xf numFmtId="0" fontId="4" fillId="0" borderId="11" xfId="0" applyFont="1" applyBorder="1" applyAlignment="1">
      <alignment horizontal="right"/>
    </xf>
    <xf numFmtId="0" fontId="4" fillId="0" borderId="12" xfId="0" applyFont="1" applyBorder="1" applyAlignment="1">
      <alignment horizontal="right"/>
    </xf>
    <xf numFmtId="0" fontId="4" fillId="8" borderId="0" xfId="0" applyFont="1" applyFill="1" applyBorder="1" applyAlignment="1">
      <alignment horizontal="left"/>
    </xf>
    <xf numFmtId="0" fontId="4" fillId="8" borderId="0" xfId="0" applyFont="1" applyFill="1" applyBorder="1" applyAlignment="1">
      <alignment horizontal="left" vertical="center" wrapText="1"/>
    </xf>
    <xf numFmtId="0" fontId="4" fillId="8" borderId="0" xfId="0" applyFont="1" applyFill="1" applyBorder="1" applyAlignment="1">
      <alignment horizontal="left" vertical="center"/>
    </xf>
    <xf numFmtId="0" fontId="4" fillId="8" borderId="0" xfId="0" applyFont="1" applyFill="1" applyBorder="1" applyAlignment="1">
      <alignment horizontal="right" vertical="center"/>
    </xf>
    <xf numFmtId="0" fontId="1" fillId="8" borderId="42" xfId="0" applyFont="1" applyFill="1" applyBorder="1" applyAlignment="1">
      <alignment horizontal="left" wrapText="1"/>
    </xf>
    <xf numFmtId="0" fontId="1" fillId="8" borderId="43" xfId="0" applyFont="1" applyFill="1" applyBorder="1" applyAlignment="1">
      <alignment horizontal="left" wrapText="1"/>
    </xf>
    <xf numFmtId="0" fontId="1" fillId="8" borderId="0" xfId="0" applyFont="1" applyFill="1" applyBorder="1" applyAlignment="1">
      <alignment horizontal="left"/>
    </xf>
    <xf numFmtId="0" fontId="4" fillId="8" borderId="0" xfId="0" applyFont="1" applyFill="1" applyBorder="1" applyAlignment="1">
      <alignment horizontal="center" vertical="center"/>
    </xf>
  </cellXfs>
  <cellStyles count="7">
    <cellStyle name="Hiperlink" xfId="4" builtinId="8"/>
    <cellStyle name="Moeda" xfId="1" builtinId="4"/>
    <cellStyle name="Moeda 2" xfId="5"/>
    <cellStyle name="Moeda 4" xfId="6"/>
    <cellStyle name="Normal" xfId="0" builtinId="0"/>
    <cellStyle name="Normal 2" xfId="2"/>
    <cellStyle name="Vírgula" xfId="3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RESTACAO%20CONTAS%202024/PRESTA&#199;&#195;O%20DE%20CONTAS%20JANEIRO-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choa"/>
      <sheetName val="Guapiaçu"/>
      <sheetName val="Cedral"/>
      <sheetName val="Bady Bassit"/>
      <sheetName val="matriz"/>
      <sheetName val="carimbos"/>
      <sheetName val="Plan1"/>
      <sheetName val="Plan2"/>
    </sheetNames>
    <sheetDataSet>
      <sheetData sheetId="0"/>
      <sheetData sheetId="1"/>
      <sheetData sheetId="2">
        <row r="22">
          <cell r="G22">
            <v>18628.169999999998</v>
          </cell>
        </row>
        <row r="55">
          <cell r="H55">
            <v>15468.349999999997</v>
          </cell>
        </row>
      </sheetData>
      <sheetData sheetId="3"/>
      <sheetData sheetId="4"/>
      <sheetData sheetId="5"/>
      <sheetData sheetId="6"/>
      <sheetData sheetId="7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mailto:gabinete@guapiacu.sp.gov.br" TargetMode="External"/><Relationship Id="rId2" Type="http://schemas.openxmlformats.org/officeDocument/2006/relationships/hyperlink" Target="mailto:lancadoria@cedral.sp.gov.br" TargetMode="External"/><Relationship Id="rId1" Type="http://schemas.openxmlformats.org/officeDocument/2006/relationships/hyperlink" Target="mailto:chefegabinete@badybassit.sp.gov.br" TargetMode="External"/><Relationship Id="rId5" Type="http://schemas.openxmlformats.org/officeDocument/2006/relationships/printerSettings" Target="../printerSettings/printerSettings6.bin"/><Relationship Id="rId4" Type="http://schemas.openxmlformats.org/officeDocument/2006/relationships/hyperlink" Target="mailto:prefeitura@uchoa.sp.gov.b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B5:P68"/>
  <sheetViews>
    <sheetView showGridLines="0" tabSelected="1" topLeftCell="A36" zoomScaleSheetLayoutView="100" zoomScalePageLayoutView="55" workbookViewId="0">
      <selection activeCell="J50" sqref="J50"/>
    </sheetView>
  </sheetViews>
  <sheetFormatPr defaultColWidth="9.109375" defaultRowHeight="18" customHeight="1" x14ac:dyDescent="0.25"/>
  <cols>
    <col min="1" max="1" width="4.33203125" style="2" customWidth="1"/>
    <col min="2" max="2" width="7.33203125" style="45" customWidth="1"/>
    <col min="3" max="3" width="12.6640625" style="5" bestFit="1" customWidth="1"/>
    <col min="4" max="4" width="16.109375" style="5" bestFit="1" customWidth="1"/>
    <col min="5" max="5" width="12.88671875" style="2" customWidth="1"/>
    <col min="6" max="6" width="54.33203125" style="2" customWidth="1"/>
    <col min="7" max="7" width="25.5546875" style="118" customWidth="1"/>
    <col min="8" max="8" width="21.109375" style="218" bestFit="1" customWidth="1"/>
    <col min="9" max="9" width="14.5546875" style="46" bestFit="1" customWidth="1"/>
    <col min="10" max="13" width="14.5546875" style="47" bestFit="1" customWidth="1"/>
    <col min="14" max="14" width="15.88671875" style="47" bestFit="1" customWidth="1"/>
    <col min="15" max="15" width="9.109375" style="2"/>
    <col min="16" max="16" width="15.88671875" style="2" bestFit="1" customWidth="1"/>
    <col min="17" max="16384" width="9.109375" style="2"/>
  </cols>
  <sheetData>
    <row r="5" spans="2:8" ht="18" customHeight="1" x14ac:dyDescent="0.25">
      <c r="B5" s="293" t="s">
        <v>0</v>
      </c>
      <c r="C5" s="293"/>
      <c r="D5" s="293"/>
      <c r="E5" s="293"/>
      <c r="F5" s="293"/>
      <c r="G5" s="293"/>
      <c r="H5" s="293"/>
    </row>
    <row r="6" spans="2:8" ht="18" customHeight="1" x14ac:dyDescent="0.25">
      <c r="B6" s="293" t="s">
        <v>1</v>
      </c>
      <c r="C6" s="293"/>
      <c r="D6" s="293"/>
      <c r="E6" s="293"/>
      <c r="F6" s="293"/>
      <c r="G6" s="293"/>
      <c r="H6" s="293"/>
    </row>
    <row r="7" spans="2:8" ht="18" customHeight="1" x14ac:dyDescent="0.25">
      <c r="B7" s="41"/>
      <c r="C7" s="1"/>
      <c r="D7" s="1"/>
      <c r="E7" s="94"/>
      <c r="F7" s="94"/>
      <c r="G7" s="126"/>
      <c r="H7" s="215"/>
    </row>
    <row r="8" spans="2:8" ht="15" customHeight="1" x14ac:dyDescent="0.3">
      <c r="B8" s="294" t="s">
        <v>30</v>
      </c>
      <c r="C8" s="294"/>
      <c r="D8" s="294"/>
      <c r="E8" s="294"/>
      <c r="F8" s="294"/>
      <c r="G8" s="294"/>
      <c r="H8" s="294"/>
    </row>
    <row r="9" spans="2:8" ht="15" customHeight="1" x14ac:dyDescent="0.3">
      <c r="B9" s="294" t="s">
        <v>54</v>
      </c>
      <c r="C9" s="294"/>
      <c r="D9" s="294"/>
      <c r="E9" s="294"/>
      <c r="F9" s="294"/>
      <c r="G9" s="294"/>
      <c r="H9" s="294"/>
    </row>
    <row r="10" spans="2:8" ht="15" customHeight="1" x14ac:dyDescent="0.3">
      <c r="B10" s="294" t="s">
        <v>36</v>
      </c>
      <c r="C10" s="294"/>
      <c r="D10" s="294"/>
      <c r="E10" s="294"/>
      <c r="F10" s="294"/>
      <c r="G10" s="294"/>
      <c r="H10" s="294"/>
    </row>
    <row r="11" spans="2:8" ht="15" customHeight="1" x14ac:dyDescent="0.3">
      <c r="B11" s="295" t="s">
        <v>42</v>
      </c>
      <c r="C11" s="295"/>
      <c r="D11" s="295"/>
      <c r="E11" s="295"/>
      <c r="F11" s="295"/>
      <c r="G11" s="295"/>
      <c r="H11" s="295"/>
    </row>
    <row r="12" spans="2:8" ht="15" customHeight="1" x14ac:dyDescent="0.3">
      <c r="B12" s="294" t="s">
        <v>37</v>
      </c>
      <c r="C12" s="294"/>
      <c r="D12" s="294"/>
      <c r="E12" s="294"/>
      <c r="F12" s="294"/>
      <c r="G12" s="294"/>
      <c r="H12" s="294"/>
    </row>
    <row r="13" spans="2:8" ht="15" customHeight="1" x14ac:dyDescent="0.3">
      <c r="B13" s="294" t="s">
        <v>38</v>
      </c>
      <c r="C13" s="294"/>
      <c r="D13" s="294"/>
      <c r="E13" s="294"/>
      <c r="F13" s="294"/>
      <c r="G13" s="294"/>
      <c r="H13" s="294"/>
    </row>
    <row r="14" spans="2:8" ht="15" customHeight="1" x14ac:dyDescent="0.3">
      <c r="B14" s="294" t="s">
        <v>39</v>
      </c>
      <c r="C14" s="294"/>
      <c r="D14" s="294"/>
      <c r="E14" s="294"/>
      <c r="F14" s="294"/>
      <c r="G14" s="294"/>
      <c r="H14" s="294"/>
    </row>
    <row r="15" spans="2:8" ht="15" customHeight="1" x14ac:dyDescent="0.3">
      <c r="B15" s="294" t="s">
        <v>40</v>
      </c>
      <c r="C15" s="294"/>
      <c r="D15" s="294"/>
      <c r="E15" s="294"/>
      <c r="F15" s="294"/>
      <c r="G15" s="294"/>
      <c r="H15" s="294"/>
    </row>
    <row r="16" spans="2:8" ht="15" customHeight="1" x14ac:dyDescent="0.3">
      <c r="B16" s="296" t="s">
        <v>116</v>
      </c>
      <c r="C16" s="296"/>
      <c r="D16" s="296"/>
      <c r="E16" s="296"/>
      <c r="F16" s="296"/>
      <c r="G16" s="111"/>
      <c r="H16" s="216"/>
    </row>
    <row r="17" spans="2:14" ht="15" customHeight="1" x14ac:dyDescent="0.25">
      <c r="B17" s="292" t="s">
        <v>97</v>
      </c>
      <c r="C17" s="292"/>
      <c r="D17" s="292"/>
      <c r="E17" s="292"/>
      <c r="F17" s="292"/>
      <c r="G17" s="292"/>
      <c r="H17" s="292"/>
    </row>
    <row r="18" spans="2:14" ht="15" customHeight="1" x14ac:dyDescent="0.25">
      <c r="B18" s="292" t="s">
        <v>14</v>
      </c>
      <c r="C18" s="292"/>
      <c r="D18" s="292"/>
      <c r="E18" s="292"/>
      <c r="F18" s="292"/>
      <c r="G18" s="30">
        <v>45331</v>
      </c>
      <c r="H18" s="215"/>
    </row>
    <row r="19" spans="2:14" ht="15" customHeight="1" x14ac:dyDescent="0.3">
      <c r="B19" s="292" t="s">
        <v>20</v>
      </c>
      <c r="C19" s="292"/>
      <c r="D19" s="292"/>
      <c r="E19" s="292"/>
      <c r="F19" s="292"/>
      <c r="G19" s="112">
        <v>18525</v>
      </c>
      <c r="H19" s="215"/>
    </row>
    <row r="20" spans="2:14" ht="15" customHeight="1" x14ac:dyDescent="0.3">
      <c r="B20" s="292" t="s">
        <v>62</v>
      </c>
      <c r="C20" s="292"/>
      <c r="D20" s="292"/>
      <c r="E20" s="122"/>
      <c r="F20" s="122"/>
      <c r="G20" s="112">
        <v>0</v>
      </c>
      <c r="H20" s="217"/>
    </row>
    <row r="21" spans="2:14" ht="15" customHeight="1" x14ac:dyDescent="0.25">
      <c r="B21" s="292" t="s">
        <v>16</v>
      </c>
      <c r="C21" s="292"/>
      <c r="D21" s="292"/>
      <c r="E21" s="292"/>
      <c r="F21" s="292"/>
      <c r="G21" s="113"/>
    </row>
    <row r="22" spans="2:14" ht="15" customHeight="1" x14ac:dyDescent="0.25">
      <c r="B22" s="297" t="s">
        <v>7</v>
      </c>
      <c r="C22" s="297"/>
      <c r="D22" s="297"/>
      <c r="E22" s="297"/>
      <c r="F22" s="297"/>
      <c r="G22" s="113">
        <f>SUM(G19:G21)</f>
        <v>18525</v>
      </c>
    </row>
    <row r="23" spans="2:14" ht="28.5" customHeight="1" x14ac:dyDescent="0.25">
      <c r="B23" s="298" t="s">
        <v>56</v>
      </c>
      <c r="C23" s="298"/>
      <c r="D23" s="298"/>
      <c r="E23" s="298"/>
      <c r="F23" s="298"/>
      <c r="G23" s="298"/>
      <c r="H23" s="298"/>
    </row>
    <row r="24" spans="2:14" ht="15.6" thickBot="1" x14ac:dyDescent="0.3">
      <c r="B24" s="96"/>
      <c r="C24" s="96"/>
      <c r="D24" s="96"/>
      <c r="E24" s="96"/>
      <c r="F24" s="96"/>
      <c r="G24" s="114"/>
      <c r="H24" s="219"/>
    </row>
    <row r="25" spans="2:14" ht="31.8" thickBot="1" x14ac:dyDescent="0.35">
      <c r="B25" s="53" t="s">
        <v>8</v>
      </c>
      <c r="C25" s="54" t="s">
        <v>21</v>
      </c>
      <c r="D25" s="54" t="s">
        <v>22</v>
      </c>
      <c r="E25" s="53" t="s">
        <v>2</v>
      </c>
      <c r="F25" s="53" t="s">
        <v>3</v>
      </c>
      <c r="G25" s="55" t="s">
        <v>4</v>
      </c>
      <c r="H25" s="220" t="s">
        <v>13</v>
      </c>
      <c r="I25" s="65" t="s">
        <v>31</v>
      </c>
      <c r="J25" s="74" t="s">
        <v>23</v>
      </c>
      <c r="K25" s="75" t="s">
        <v>24</v>
      </c>
      <c r="L25" s="76" t="s">
        <v>25</v>
      </c>
      <c r="M25" s="77" t="s">
        <v>26</v>
      </c>
      <c r="N25" s="82" t="s">
        <v>27</v>
      </c>
    </row>
    <row r="26" spans="2:14" s="63" customFormat="1" ht="16.2" thickBot="1" x14ac:dyDescent="0.35">
      <c r="B26" s="91">
        <v>1</v>
      </c>
      <c r="C26" s="196">
        <v>45337</v>
      </c>
      <c r="D26" s="197">
        <v>45337</v>
      </c>
      <c r="E26" s="198" t="s">
        <v>83</v>
      </c>
      <c r="F26" s="200" t="s">
        <v>84</v>
      </c>
      <c r="G26" s="198" t="s">
        <v>85</v>
      </c>
      <c r="H26" s="221">
        <v>1500</v>
      </c>
      <c r="I26" s="199"/>
      <c r="J26" s="201"/>
      <c r="K26" s="79"/>
      <c r="L26" s="79"/>
      <c r="M26" s="79"/>
      <c r="N26" s="79"/>
    </row>
    <row r="27" spans="2:14" s="63" customFormat="1" ht="16.2" thickBot="1" x14ac:dyDescent="0.35">
      <c r="B27" s="91">
        <v>2</v>
      </c>
      <c r="C27" s="202">
        <v>45324</v>
      </c>
      <c r="D27" s="203">
        <v>45343</v>
      </c>
      <c r="E27" s="204">
        <v>5220</v>
      </c>
      <c r="F27" s="206" t="s">
        <v>86</v>
      </c>
      <c r="G27" s="204" t="s">
        <v>87</v>
      </c>
      <c r="H27" s="222">
        <v>659.52</v>
      </c>
      <c r="I27" s="208"/>
      <c r="J27" s="205"/>
      <c r="K27" s="79"/>
      <c r="L27" s="79"/>
      <c r="M27" s="79"/>
      <c r="N27" s="79"/>
    </row>
    <row r="28" spans="2:14" s="63" customFormat="1" ht="16.2" thickBot="1" x14ac:dyDescent="0.35">
      <c r="B28" s="91">
        <v>3</v>
      </c>
      <c r="C28" s="202">
        <v>45330</v>
      </c>
      <c r="D28" s="203">
        <v>45343</v>
      </c>
      <c r="E28" s="204">
        <v>5232</v>
      </c>
      <c r="F28" s="206" t="s">
        <v>86</v>
      </c>
      <c r="G28" s="204" t="s">
        <v>87</v>
      </c>
      <c r="H28" s="222">
        <v>641.04999999999995</v>
      </c>
      <c r="I28" s="208"/>
      <c r="J28" s="208"/>
      <c r="K28" s="79"/>
      <c r="L28" s="79"/>
      <c r="M28" s="79"/>
      <c r="N28" s="79"/>
    </row>
    <row r="29" spans="2:14" s="63" customFormat="1" ht="15.6" thickBot="1" x14ac:dyDescent="0.3">
      <c r="B29" s="91">
        <v>4</v>
      </c>
      <c r="C29" s="202">
        <v>45331</v>
      </c>
      <c r="D29" s="203">
        <v>45343</v>
      </c>
      <c r="E29" s="204">
        <v>5237</v>
      </c>
      <c r="F29" s="206" t="s">
        <v>86</v>
      </c>
      <c r="G29" s="204" t="s">
        <v>87</v>
      </c>
      <c r="H29" s="222">
        <v>727.49</v>
      </c>
      <c r="I29" s="205"/>
      <c r="J29" s="205"/>
      <c r="K29" s="79"/>
      <c r="L29" s="79"/>
      <c r="M29" s="79"/>
      <c r="N29" s="79"/>
    </row>
    <row r="30" spans="2:14" s="63" customFormat="1" ht="16.2" thickBot="1" x14ac:dyDescent="0.35">
      <c r="B30" s="91">
        <v>5</v>
      </c>
      <c r="C30" s="202">
        <v>45343</v>
      </c>
      <c r="D30" s="203">
        <v>45344</v>
      </c>
      <c r="E30" s="204">
        <v>30409</v>
      </c>
      <c r="F30" s="206" t="s">
        <v>88</v>
      </c>
      <c r="G30" s="204" t="s">
        <v>87</v>
      </c>
      <c r="H30" s="223">
        <v>672.88</v>
      </c>
      <c r="I30" s="208"/>
      <c r="J30" s="205"/>
      <c r="K30" s="79"/>
      <c r="L30" s="79"/>
      <c r="M30" s="79"/>
      <c r="N30" s="79"/>
    </row>
    <row r="31" spans="2:14" s="63" customFormat="1" ht="15.6" thickBot="1" x14ac:dyDescent="0.3">
      <c r="B31" s="91">
        <v>6</v>
      </c>
      <c r="C31" s="202">
        <v>45351</v>
      </c>
      <c r="D31" s="203">
        <v>45351</v>
      </c>
      <c r="E31" s="204" t="s">
        <v>89</v>
      </c>
      <c r="F31" s="206" t="s">
        <v>90</v>
      </c>
      <c r="G31" s="204" t="s">
        <v>91</v>
      </c>
      <c r="H31" s="222">
        <v>1407.93</v>
      </c>
      <c r="I31" s="205"/>
      <c r="J31" s="207"/>
      <c r="K31" s="79"/>
      <c r="L31" s="79"/>
      <c r="M31" s="79"/>
      <c r="N31" s="79"/>
    </row>
    <row r="32" spans="2:14" s="63" customFormat="1" ht="15.6" thickBot="1" x14ac:dyDescent="0.3">
      <c r="B32" s="91">
        <v>7</v>
      </c>
      <c r="C32" s="202">
        <v>45351</v>
      </c>
      <c r="D32" s="203">
        <v>45351</v>
      </c>
      <c r="E32" s="204" t="s">
        <v>89</v>
      </c>
      <c r="F32" s="206" t="s">
        <v>92</v>
      </c>
      <c r="G32" s="204" t="s">
        <v>91</v>
      </c>
      <c r="H32" s="234">
        <v>2357.2600000000002</v>
      </c>
      <c r="I32" s="205"/>
      <c r="J32" s="210"/>
      <c r="K32" s="79"/>
      <c r="L32" s="79"/>
      <c r="M32" s="79"/>
      <c r="N32" s="79"/>
    </row>
    <row r="33" spans="2:16" s="63" customFormat="1" ht="15.6" thickBot="1" x14ac:dyDescent="0.3">
      <c r="B33" s="91">
        <v>8</v>
      </c>
      <c r="C33" s="202">
        <v>45344</v>
      </c>
      <c r="D33" s="203">
        <v>45355</v>
      </c>
      <c r="E33" s="204">
        <v>5268</v>
      </c>
      <c r="F33" s="206" t="s">
        <v>86</v>
      </c>
      <c r="G33" s="204" t="s">
        <v>87</v>
      </c>
      <c r="H33" s="223">
        <v>836.17</v>
      </c>
      <c r="I33" s="205"/>
      <c r="J33" s="205"/>
      <c r="K33" s="79"/>
      <c r="L33" s="79"/>
      <c r="M33" s="79"/>
      <c r="N33" s="79"/>
    </row>
    <row r="34" spans="2:16" s="63" customFormat="1" ht="15.6" thickBot="1" x14ac:dyDescent="0.3">
      <c r="B34" s="91">
        <v>9</v>
      </c>
      <c r="C34" s="202">
        <v>45338</v>
      </c>
      <c r="D34" s="203">
        <v>45355</v>
      </c>
      <c r="E34" s="204">
        <v>5256</v>
      </c>
      <c r="F34" s="206" t="s">
        <v>86</v>
      </c>
      <c r="G34" s="204" t="s">
        <v>87</v>
      </c>
      <c r="H34" s="223">
        <v>920.67</v>
      </c>
      <c r="I34" s="205"/>
      <c r="J34" s="205"/>
      <c r="K34" s="79"/>
      <c r="L34" s="79"/>
      <c r="M34" s="79"/>
      <c r="N34" s="79"/>
    </row>
    <row r="35" spans="2:16" s="63" customFormat="1" ht="16.2" thickBot="1" x14ac:dyDescent="0.35">
      <c r="B35" s="91">
        <v>10</v>
      </c>
      <c r="C35" s="211">
        <v>45337</v>
      </c>
      <c r="D35" s="212">
        <v>45355</v>
      </c>
      <c r="E35" s="213">
        <v>5252</v>
      </c>
      <c r="F35" s="206" t="s">
        <v>86</v>
      </c>
      <c r="G35" s="204" t="s">
        <v>87</v>
      </c>
      <c r="H35" s="222">
        <v>397.49</v>
      </c>
      <c r="I35" s="208"/>
      <c r="J35" s="208"/>
      <c r="K35" s="79"/>
      <c r="L35" s="79"/>
      <c r="M35" s="79"/>
      <c r="N35" s="79"/>
    </row>
    <row r="36" spans="2:16" s="63" customFormat="1" ht="15" customHeight="1" thickBot="1" x14ac:dyDescent="0.3">
      <c r="B36" s="91">
        <v>11</v>
      </c>
      <c r="C36" s="202">
        <v>45351</v>
      </c>
      <c r="D36" s="203">
        <v>45356</v>
      </c>
      <c r="E36" s="204" t="s">
        <v>93</v>
      </c>
      <c r="F36" s="206" t="s">
        <v>94</v>
      </c>
      <c r="G36" s="204" t="s">
        <v>91</v>
      </c>
      <c r="H36" s="235">
        <v>1506.2</v>
      </c>
      <c r="I36" s="205"/>
      <c r="J36" s="214"/>
      <c r="K36" s="79"/>
      <c r="L36" s="79"/>
      <c r="M36" s="79"/>
      <c r="N36" s="79"/>
    </row>
    <row r="37" spans="2:16" s="63" customFormat="1" ht="15.6" thickBot="1" x14ac:dyDescent="0.3">
      <c r="B37" s="91">
        <v>12</v>
      </c>
      <c r="C37" s="202">
        <v>45351</v>
      </c>
      <c r="D37" s="203">
        <v>45356</v>
      </c>
      <c r="E37" s="204" t="s">
        <v>93</v>
      </c>
      <c r="F37" s="206" t="s">
        <v>95</v>
      </c>
      <c r="G37" s="204" t="s">
        <v>91</v>
      </c>
      <c r="H37" s="223">
        <v>336.65</v>
      </c>
      <c r="I37" s="205"/>
      <c r="J37" s="209"/>
      <c r="K37" s="79"/>
      <c r="L37" s="79"/>
      <c r="M37" s="79"/>
      <c r="N37" s="79"/>
    </row>
    <row r="38" spans="2:16" s="63" customFormat="1" ht="15.6" thickBot="1" x14ac:dyDescent="0.3">
      <c r="B38" s="264">
        <v>13</v>
      </c>
      <c r="C38" s="265">
        <v>45351</v>
      </c>
      <c r="D38" s="266">
        <v>45356</v>
      </c>
      <c r="E38" s="267" t="s">
        <v>93</v>
      </c>
      <c r="F38" s="268" t="s">
        <v>96</v>
      </c>
      <c r="G38" s="267" t="s">
        <v>91</v>
      </c>
      <c r="H38" s="259">
        <v>42.08</v>
      </c>
      <c r="I38" s="260"/>
      <c r="J38" s="261"/>
      <c r="K38" s="79"/>
      <c r="L38" s="79"/>
      <c r="M38" s="79"/>
      <c r="N38" s="79"/>
    </row>
    <row r="39" spans="2:16" ht="16.8" thickTop="1" thickBot="1" x14ac:dyDescent="0.35">
      <c r="B39" s="299" t="s">
        <v>18</v>
      </c>
      <c r="C39" s="300"/>
      <c r="D39" s="300"/>
      <c r="E39" s="300"/>
      <c r="F39" s="300"/>
      <c r="G39" s="301"/>
      <c r="H39" s="269">
        <f>SUM(H26:H38)</f>
        <v>12005.39</v>
      </c>
      <c r="I39" s="262"/>
      <c r="J39" s="263"/>
      <c r="K39" s="258"/>
      <c r="L39" s="80"/>
      <c r="M39" s="80"/>
      <c r="N39" s="78"/>
      <c r="P39" s="48">
        <f>N39-H39</f>
        <v>-12005.39</v>
      </c>
    </row>
    <row r="40" spans="2:16" ht="16.2" thickTop="1" thickBot="1" x14ac:dyDescent="0.3">
      <c r="B40" s="14"/>
      <c r="C40" s="7"/>
      <c r="D40" s="7"/>
      <c r="E40" s="8"/>
      <c r="F40" s="9"/>
      <c r="G40" s="10"/>
      <c r="H40" s="224"/>
      <c r="N40" s="47">
        <f>SUM(J39:M39)</f>
        <v>0</v>
      </c>
    </row>
    <row r="41" spans="2:16" ht="16.2" thickBot="1" x14ac:dyDescent="0.35">
      <c r="B41" s="302" t="s">
        <v>78</v>
      </c>
      <c r="C41" s="303"/>
      <c r="D41" s="303"/>
      <c r="E41" s="303"/>
      <c r="F41" s="303"/>
      <c r="G41" s="304"/>
      <c r="H41" s="225" t="s">
        <v>19</v>
      </c>
    </row>
    <row r="42" spans="2:16" ht="15" x14ac:dyDescent="0.25">
      <c r="B42" s="305" t="s">
        <v>9</v>
      </c>
      <c r="C42" s="306"/>
      <c r="D42" s="306"/>
      <c r="E42" s="306"/>
      <c r="F42" s="306"/>
      <c r="G42" s="307"/>
      <c r="H42" s="226">
        <v>5650.12</v>
      </c>
      <c r="I42" s="46">
        <f>H42/4</f>
        <v>1412.53</v>
      </c>
      <c r="J42" s="47">
        <v>4546.78</v>
      </c>
      <c r="K42" s="47">
        <v>4546.78</v>
      </c>
      <c r="L42" s="47">
        <v>4546.79</v>
      </c>
      <c r="M42" s="47">
        <v>4546.79</v>
      </c>
      <c r="N42" s="47">
        <f>SUM(J42:M42)</f>
        <v>18187.14</v>
      </c>
    </row>
    <row r="43" spans="2:16" ht="15" x14ac:dyDescent="0.25">
      <c r="B43" s="308" t="s">
        <v>5</v>
      </c>
      <c r="C43" s="309"/>
      <c r="D43" s="309"/>
      <c r="E43" s="309"/>
      <c r="F43" s="309"/>
      <c r="G43" s="310"/>
      <c r="H43" s="227">
        <v>4855.2700000000004</v>
      </c>
      <c r="I43" s="46">
        <f>H43/4</f>
        <v>1213.8175000000001</v>
      </c>
      <c r="J43" s="47">
        <v>1636.78</v>
      </c>
      <c r="K43" s="47">
        <v>1636.79</v>
      </c>
      <c r="L43" s="47">
        <v>1636.79</v>
      </c>
      <c r="M43" s="47">
        <v>1636.79</v>
      </c>
      <c r="N43" s="47">
        <f>SUM(J43:M43)</f>
        <v>6547.15</v>
      </c>
    </row>
    <row r="44" spans="2:16" ht="15.6" thickBot="1" x14ac:dyDescent="0.3">
      <c r="B44" s="311" t="s">
        <v>6</v>
      </c>
      <c r="C44" s="312"/>
      <c r="D44" s="312"/>
      <c r="E44" s="312"/>
      <c r="F44" s="312"/>
      <c r="G44" s="313"/>
      <c r="H44" s="228">
        <v>1500</v>
      </c>
      <c r="I44" s="46">
        <f>H44/4</f>
        <v>375</v>
      </c>
      <c r="J44" s="47">
        <v>3475.71</v>
      </c>
      <c r="K44" s="47">
        <v>3475.71</v>
      </c>
      <c r="L44" s="47">
        <v>3475.71</v>
      </c>
      <c r="M44" s="47">
        <v>3475.72</v>
      </c>
      <c r="N44" s="47">
        <f>SUM(J44:M44)</f>
        <v>13902.85</v>
      </c>
    </row>
    <row r="45" spans="2:16" ht="16.2" thickBot="1" x14ac:dyDescent="0.35">
      <c r="B45" s="314" t="s">
        <v>17</v>
      </c>
      <c r="C45" s="315"/>
      <c r="D45" s="315"/>
      <c r="E45" s="315"/>
      <c r="F45" s="315"/>
      <c r="G45" s="316"/>
      <c r="H45" s="229">
        <v>12005.39</v>
      </c>
      <c r="I45" s="46">
        <f t="shared" ref="I45:N45" si="0">SUM(I42:I44)</f>
        <v>3001.3474999999999</v>
      </c>
      <c r="J45" s="81">
        <f t="shared" si="0"/>
        <v>9659.27</v>
      </c>
      <c r="K45" s="81">
        <f t="shared" si="0"/>
        <v>9659.2799999999988</v>
      </c>
      <c r="L45" s="81">
        <f t="shared" si="0"/>
        <v>9659.2900000000009</v>
      </c>
      <c r="M45" s="81">
        <f t="shared" si="0"/>
        <v>9659.2999999999993</v>
      </c>
      <c r="N45" s="47">
        <f t="shared" si="0"/>
        <v>38637.14</v>
      </c>
    </row>
    <row r="46" spans="2:16" ht="15.6" x14ac:dyDescent="0.3">
      <c r="B46" s="42"/>
      <c r="C46" s="12"/>
      <c r="D46" s="12"/>
      <c r="E46" s="12"/>
      <c r="F46" s="13"/>
      <c r="G46" s="115"/>
      <c r="H46" s="230"/>
    </row>
    <row r="47" spans="2:16" ht="15.6" x14ac:dyDescent="0.3">
      <c r="B47" s="43"/>
      <c r="C47" s="119"/>
      <c r="D47" s="119"/>
      <c r="E47" s="119"/>
      <c r="F47" s="119"/>
      <c r="G47" s="115"/>
      <c r="H47" s="230"/>
    </row>
    <row r="48" spans="2:16" ht="15.6" x14ac:dyDescent="0.25">
      <c r="B48" s="292" t="s">
        <v>118</v>
      </c>
      <c r="C48" s="292"/>
      <c r="D48" s="292"/>
      <c r="E48" s="292"/>
      <c r="F48" s="121"/>
      <c r="G48" s="116"/>
      <c r="H48" s="231"/>
    </row>
    <row r="49" spans="2:9" ht="15" x14ac:dyDescent="0.25">
      <c r="B49" s="318" t="s">
        <v>33</v>
      </c>
      <c r="C49" s="318"/>
      <c r="D49" s="318"/>
      <c r="E49" s="318"/>
      <c r="F49" s="318"/>
      <c r="G49" s="318"/>
      <c r="H49" s="318"/>
    </row>
    <row r="50" spans="2:9" ht="15" x14ac:dyDescent="0.25">
      <c r="B50" s="120"/>
      <c r="C50" s="120"/>
      <c r="D50" s="120"/>
      <c r="E50" s="120"/>
      <c r="F50" s="120"/>
      <c r="G50" s="117"/>
      <c r="H50" s="232"/>
    </row>
    <row r="51" spans="2:9" ht="15.6" x14ac:dyDescent="0.25">
      <c r="B51" s="120"/>
      <c r="C51" s="4"/>
      <c r="D51" s="4"/>
      <c r="E51" s="120"/>
      <c r="F51" s="120"/>
      <c r="G51" s="319"/>
      <c r="H51" s="319"/>
    </row>
    <row r="52" spans="2:9" ht="15" x14ac:dyDescent="0.25">
      <c r="B52" s="295" t="s">
        <v>114</v>
      </c>
      <c r="C52" s="295"/>
      <c r="D52" s="295"/>
      <c r="E52" s="295"/>
      <c r="F52" s="295"/>
      <c r="G52" s="320"/>
      <c r="H52" s="320"/>
    </row>
    <row r="53" spans="2:9" ht="18" customHeight="1" x14ac:dyDescent="0.25">
      <c r="B53" s="44"/>
      <c r="C53" s="95"/>
      <c r="D53" s="95"/>
      <c r="E53" s="95"/>
      <c r="F53" s="95"/>
      <c r="G53" s="317"/>
      <c r="H53" s="317"/>
      <c r="I53" s="128"/>
    </row>
    <row r="54" spans="2:9" ht="18" customHeight="1" x14ac:dyDescent="0.25">
      <c r="B54" s="44"/>
      <c r="C54" s="95"/>
      <c r="D54" s="95"/>
      <c r="E54" s="95"/>
      <c r="F54" s="95"/>
      <c r="G54" s="317"/>
      <c r="H54" s="317"/>
    </row>
    <row r="55" spans="2:9" ht="18" customHeight="1" x14ac:dyDescent="0.25">
      <c r="B55" s="44"/>
      <c r="C55" s="95"/>
      <c r="D55" s="95"/>
      <c r="E55" s="95"/>
      <c r="F55" s="95"/>
      <c r="G55" s="321"/>
      <c r="H55" s="321"/>
    </row>
    <row r="56" spans="2:9" ht="18" customHeight="1" x14ac:dyDescent="0.3">
      <c r="B56" s="44"/>
      <c r="C56" s="95"/>
      <c r="D56" s="95"/>
      <c r="E56" s="95"/>
      <c r="F56" s="95"/>
      <c r="G56" s="322"/>
      <c r="H56" s="322"/>
    </row>
    <row r="57" spans="2:9" ht="15" customHeight="1" x14ac:dyDescent="0.25">
      <c r="E57" s="3" t="s">
        <v>7</v>
      </c>
      <c r="F57" s="110" t="s">
        <v>51</v>
      </c>
      <c r="G57" s="320"/>
      <c r="H57" s="320"/>
    </row>
    <row r="58" spans="2:9" ht="12.9" customHeight="1" x14ac:dyDescent="0.25">
      <c r="F58" s="109" t="s">
        <v>52</v>
      </c>
      <c r="G58" s="319"/>
      <c r="H58" s="319"/>
    </row>
    <row r="59" spans="2:9" ht="12.9" customHeight="1" x14ac:dyDescent="0.25">
      <c r="F59" s="109" t="s">
        <v>53</v>
      </c>
      <c r="G59" s="320"/>
      <c r="H59" s="320"/>
    </row>
    <row r="60" spans="2:9" ht="12.9" customHeight="1" x14ac:dyDescent="0.25">
      <c r="G60" s="317"/>
      <c r="H60" s="317"/>
    </row>
    <row r="61" spans="2:9" ht="18" customHeight="1" x14ac:dyDescent="0.25">
      <c r="G61" s="321"/>
      <c r="H61" s="321"/>
    </row>
    <row r="62" spans="2:9" ht="18" customHeight="1" x14ac:dyDescent="0.3">
      <c r="G62" s="322"/>
      <c r="H62" s="322"/>
    </row>
    <row r="63" spans="2:9" ht="18" customHeight="1" x14ac:dyDescent="0.25">
      <c r="G63" s="127"/>
      <c r="H63" s="233"/>
    </row>
    <row r="64" spans="2:9" ht="18" customHeight="1" x14ac:dyDescent="0.25">
      <c r="G64" s="127"/>
      <c r="H64" s="233"/>
    </row>
    <row r="65" spans="7:8" ht="18" customHeight="1" x14ac:dyDescent="0.25">
      <c r="G65" s="127"/>
      <c r="H65" s="233"/>
    </row>
    <row r="66" spans="7:8" ht="18" customHeight="1" x14ac:dyDescent="0.25">
      <c r="G66" s="127"/>
      <c r="H66" s="233"/>
    </row>
    <row r="67" spans="7:8" ht="18" customHeight="1" x14ac:dyDescent="0.25">
      <c r="G67" s="127"/>
      <c r="H67" s="233"/>
    </row>
    <row r="68" spans="7:8" ht="18" customHeight="1" x14ac:dyDescent="0.25">
      <c r="G68" s="127"/>
      <c r="H68" s="233"/>
    </row>
  </sheetData>
  <autoFilter ref="G25:G45"/>
  <sortState ref="C26:N46">
    <sortCondition ref="D26:D46"/>
  </sortState>
  <mergeCells count="39">
    <mergeCell ref="G60:H60"/>
    <mergeCell ref="G61:H61"/>
    <mergeCell ref="G62:H62"/>
    <mergeCell ref="G55:H55"/>
    <mergeCell ref="G56:H56"/>
    <mergeCell ref="G57:H57"/>
    <mergeCell ref="G58:H58"/>
    <mergeCell ref="G59:H59"/>
    <mergeCell ref="B45:G45"/>
    <mergeCell ref="G54:H54"/>
    <mergeCell ref="B48:E48"/>
    <mergeCell ref="B49:H49"/>
    <mergeCell ref="G51:H51"/>
    <mergeCell ref="B52:F52"/>
    <mergeCell ref="G52:H52"/>
    <mergeCell ref="G53:H53"/>
    <mergeCell ref="B39:G39"/>
    <mergeCell ref="B41:G41"/>
    <mergeCell ref="B42:G42"/>
    <mergeCell ref="B43:G43"/>
    <mergeCell ref="B44:G44"/>
    <mergeCell ref="B18:F18"/>
    <mergeCell ref="B19:F19"/>
    <mergeCell ref="B21:F21"/>
    <mergeCell ref="B22:F22"/>
    <mergeCell ref="B23:H23"/>
    <mergeCell ref="B20:D20"/>
    <mergeCell ref="B17:H17"/>
    <mergeCell ref="B5:H5"/>
    <mergeCell ref="B6:H6"/>
    <mergeCell ref="B8:H8"/>
    <mergeCell ref="B9:H9"/>
    <mergeCell ref="B10:H10"/>
    <mergeCell ref="B11:H11"/>
    <mergeCell ref="B12:H12"/>
    <mergeCell ref="B13:H13"/>
    <mergeCell ref="B14:H14"/>
    <mergeCell ref="B15:H15"/>
    <mergeCell ref="B16:F16"/>
  </mergeCells>
  <pageMargins left="0.25" right="0.25" top="0.75" bottom="0.75" header="0.3" footer="0.3"/>
  <pageSetup paperSize="9" scale="64" fitToHeight="0" orientation="portrait" horizontalDpi="360" verticalDpi="360" r:id="rId1"/>
  <headerFooter>
    <oddHeader>&amp;C&amp;G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B5:P73"/>
  <sheetViews>
    <sheetView showGridLines="0" zoomScaleSheetLayoutView="100" zoomScalePageLayoutView="55" workbookViewId="0">
      <selection activeCell="F18" sqref="F18"/>
    </sheetView>
  </sheetViews>
  <sheetFormatPr defaultColWidth="9.109375" defaultRowHeight="18" customHeight="1" x14ac:dyDescent="0.25"/>
  <cols>
    <col min="1" max="1" width="4.33203125" style="2" customWidth="1"/>
    <col min="2" max="2" width="7.33203125" style="45" customWidth="1"/>
    <col min="3" max="3" width="12.6640625" style="5" bestFit="1" customWidth="1"/>
    <col min="4" max="4" width="16.109375" style="5" bestFit="1" customWidth="1"/>
    <col min="5" max="5" width="11.33203125" style="2" customWidth="1"/>
    <col min="6" max="6" width="64.5546875" style="2" bestFit="1" customWidth="1"/>
    <col min="7" max="7" width="23.5546875" style="118" bestFit="1" customWidth="1"/>
    <col min="8" max="8" width="21.109375" style="246" bestFit="1" customWidth="1"/>
    <col min="9" max="9" width="14.5546875" style="46" bestFit="1" customWidth="1"/>
    <col min="10" max="13" width="14.5546875" style="47" bestFit="1" customWidth="1"/>
    <col min="14" max="14" width="15.88671875" style="47" bestFit="1" customWidth="1"/>
    <col min="15" max="15" width="9.109375" style="2"/>
    <col min="16" max="16" width="15.88671875" style="2" bestFit="1" customWidth="1"/>
    <col min="17" max="16384" width="9.109375" style="2"/>
  </cols>
  <sheetData>
    <row r="5" spans="2:8" ht="18" customHeight="1" x14ac:dyDescent="0.25">
      <c r="B5" s="293" t="s">
        <v>0</v>
      </c>
      <c r="C5" s="293"/>
      <c r="D5" s="293"/>
      <c r="E5" s="293"/>
      <c r="F5" s="293"/>
      <c r="G5" s="293"/>
      <c r="H5" s="293"/>
    </row>
    <row r="6" spans="2:8" ht="18" customHeight="1" x14ac:dyDescent="0.25">
      <c r="B6" s="293" t="s">
        <v>1</v>
      </c>
      <c r="C6" s="293"/>
      <c r="D6" s="293"/>
      <c r="E6" s="293"/>
      <c r="F6" s="293"/>
      <c r="G6" s="293"/>
      <c r="H6" s="293"/>
    </row>
    <row r="7" spans="2:8" ht="18" customHeight="1" x14ac:dyDescent="0.25">
      <c r="B7" s="41"/>
      <c r="C7" s="1"/>
      <c r="D7" s="1"/>
      <c r="E7" s="94"/>
      <c r="F7" s="94"/>
      <c r="G7" s="126"/>
      <c r="H7" s="215"/>
    </row>
    <row r="8" spans="2:8" ht="15" customHeight="1" x14ac:dyDescent="0.3">
      <c r="B8" s="294" t="s">
        <v>28</v>
      </c>
      <c r="C8" s="294"/>
      <c r="D8" s="294"/>
      <c r="E8" s="294"/>
      <c r="F8" s="294"/>
      <c r="G8" s="294"/>
      <c r="H8" s="294"/>
    </row>
    <row r="9" spans="2:8" ht="15" customHeight="1" x14ac:dyDescent="0.3">
      <c r="B9" s="294" t="s">
        <v>54</v>
      </c>
      <c r="C9" s="294"/>
      <c r="D9" s="294"/>
      <c r="E9" s="294"/>
      <c r="F9" s="294"/>
      <c r="G9" s="294"/>
      <c r="H9" s="294"/>
    </row>
    <row r="10" spans="2:8" ht="15" customHeight="1" x14ac:dyDescent="0.3">
      <c r="B10" s="294" t="s">
        <v>36</v>
      </c>
      <c r="C10" s="294"/>
      <c r="D10" s="294"/>
      <c r="E10" s="294"/>
      <c r="F10" s="294"/>
      <c r="G10" s="294"/>
      <c r="H10" s="294"/>
    </row>
    <row r="11" spans="2:8" ht="15" customHeight="1" x14ac:dyDescent="0.3">
      <c r="B11" s="295" t="s">
        <v>45</v>
      </c>
      <c r="C11" s="295"/>
      <c r="D11" s="295"/>
      <c r="E11" s="295"/>
      <c r="F11" s="295"/>
      <c r="G11" s="295"/>
      <c r="H11" s="295"/>
    </row>
    <row r="12" spans="2:8" ht="15" customHeight="1" x14ac:dyDescent="0.3">
      <c r="B12" s="294" t="s">
        <v>37</v>
      </c>
      <c r="C12" s="294"/>
      <c r="D12" s="294"/>
      <c r="E12" s="294"/>
      <c r="F12" s="294"/>
      <c r="G12" s="294"/>
      <c r="H12" s="294"/>
    </row>
    <row r="13" spans="2:8" ht="15" customHeight="1" x14ac:dyDescent="0.3">
      <c r="B13" s="294" t="s">
        <v>38</v>
      </c>
      <c r="C13" s="294"/>
      <c r="D13" s="294"/>
      <c r="E13" s="294"/>
      <c r="F13" s="294"/>
      <c r="G13" s="294"/>
      <c r="H13" s="294"/>
    </row>
    <row r="14" spans="2:8" ht="15" customHeight="1" x14ac:dyDescent="0.3">
      <c r="B14" s="294" t="s">
        <v>39</v>
      </c>
      <c r="C14" s="294"/>
      <c r="D14" s="294"/>
      <c r="E14" s="294"/>
      <c r="F14" s="294"/>
      <c r="G14" s="294"/>
      <c r="H14" s="294"/>
    </row>
    <row r="15" spans="2:8" ht="15" customHeight="1" x14ac:dyDescent="0.3">
      <c r="B15" s="294" t="s">
        <v>40</v>
      </c>
      <c r="C15" s="294"/>
      <c r="D15" s="294"/>
      <c r="E15" s="294"/>
      <c r="F15" s="294"/>
      <c r="G15" s="294"/>
      <c r="H15" s="294"/>
    </row>
    <row r="16" spans="2:8" ht="15" customHeight="1" x14ac:dyDescent="0.3">
      <c r="B16" s="296" t="s">
        <v>116</v>
      </c>
      <c r="C16" s="296"/>
      <c r="D16" s="296"/>
      <c r="E16" s="296"/>
      <c r="F16" s="296"/>
      <c r="G16" s="111"/>
      <c r="H16" s="245"/>
    </row>
    <row r="17" spans="2:14" ht="15" customHeight="1" x14ac:dyDescent="0.25">
      <c r="B17" s="292" t="s">
        <v>112</v>
      </c>
      <c r="C17" s="292"/>
      <c r="D17" s="292"/>
      <c r="E17" s="292"/>
      <c r="F17" s="292"/>
      <c r="G17" s="292"/>
      <c r="H17" s="292"/>
    </row>
    <row r="18" spans="2:14" ht="15" customHeight="1" x14ac:dyDescent="0.3">
      <c r="B18" s="133" t="s">
        <v>14</v>
      </c>
      <c r="C18" s="133"/>
      <c r="D18" s="133"/>
      <c r="E18" s="133"/>
      <c r="F18" s="30"/>
      <c r="G18" s="130"/>
      <c r="H18" s="217"/>
    </row>
    <row r="19" spans="2:14" ht="15" customHeight="1" x14ac:dyDescent="0.3">
      <c r="B19" s="133" t="s">
        <v>20</v>
      </c>
      <c r="C19" s="135"/>
      <c r="D19" s="135"/>
      <c r="E19" s="125"/>
      <c r="F19" s="125"/>
      <c r="G19" s="112">
        <v>0</v>
      </c>
      <c r="H19" s="217"/>
    </row>
    <row r="20" spans="2:14" ht="15" customHeight="1" x14ac:dyDescent="0.3">
      <c r="B20" s="292" t="s">
        <v>113</v>
      </c>
      <c r="C20" s="292"/>
      <c r="D20" s="292"/>
      <c r="E20" s="125"/>
      <c r="F20" s="125"/>
      <c r="G20" s="112">
        <v>63086.76</v>
      </c>
      <c r="H20" s="217"/>
    </row>
    <row r="21" spans="2:14" ht="15" customHeight="1" x14ac:dyDescent="0.25">
      <c r="B21" s="292" t="s">
        <v>16</v>
      </c>
      <c r="C21" s="292"/>
      <c r="D21" s="292"/>
      <c r="E21" s="292"/>
      <c r="F21" s="292"/>
      <c r="G21" s="113"/>
    </row>
    <row r="22" spans="2:14" ht="15" customHeight="1" x14ac:dyDescent="0.25">
      <c r="B22" s="297" t="s">
        <v>7</v>
      </c>
      <c r="C22" s="297"/>
      <c r="D22" s="297"/>
      <c r="E22" s="297"/>
      <c r="F22" s="297"/>
      <c r="G22" s="113">
        <f>SUM(G19:G21)</f>
        <v>63086.76</v>
      </c>
    </row>
    <row r="23" spans="2:14" ht="28.5" customHeight="1" x14ac:dyDescent="0.25">
      <c r="B23" s="298" t="s">
        <v>57</v>
      </c>
      <c r="C23" s="298"/>
      <c r="D23" s="298"/>
      <c r="E23" s="298"/>
      <c r="F23" s="298"/>
      <c r="G23" s="298"/>
      <c r="H23" s="298"/>
    </row>
    <row r="24" spans="2:14" ht="15.6" thickBot="1" x14ac:dyDescent="0.3">
      <c r="B24" s="96"/>
      <c r="C24" s="96"/>
      <c r="D24" s="96"/>
      <c r="E24" s="96"/>
      <c r="F24" s="96"/>
      <c r="G24" s="114"/>
      <c r="H24" s="247"/>
    </row>
    <row r="25" spans="2:14" ht="54.75" customHeight="1" thickBot="1" x14ac:dyDescent="0.35">
      <c r="B25" s="138" t="s">
        <v>8</v>
      </c>
      <c r="C25" s="139" t="s">
        <v>21</v>
      </c>
      <c r="D25" s="139" t="s">
        <v>22</v>
      </c>
      <c r="E25" s="138" t="s">
        <v>2</v>
      </c>
      <c r="F25" s="138" t="s">
        <v>3</v>
      </c>
      <c r="G25" s="140" t="s">
        <v>4</v>
      </c>
      <c r="H25" s="220" t="s">
        <v>13</v>
      </c>
      <c r="I25" s="65" t="s">
        <v>31</v>
      </c>
      <c r="J25" s="74" t="s">
        <v>23</v>
      </c>
      <c r="K25" s="75" t="s">
        <v>24</v>
      </c>
      <c r="L25" s="76" t="s">
        <v>25</v>
      </c>
      <c r="M25" s="77" t="s">
        <v>26</v>
      </c>
      <c r="N25" s="82" t="s">
        <v>27</v>
      </c>
    </row>
    <row r="26" spans="2:14" s="63" customFormat="1" ht="15" customHeight="1" thickBot="1" x14ac:dyDescent="0.35">
      <c r="B26" s="141">
        <v>1</v>
      </c>
      <c r="C26" s="236">
        <v>45322</v>
      </c>
      <c r="D26" s="237">
        <v>45348</v>
      </c>
      <c r="E26" s="198" t="s">
        <v>98</v>
      </c>
      <c r="F26" s="200" t="s">
        <v>95</v>
      </c>
      <c r="G26" s="238" t="s">
        <v>99</v>
      </c>
      <c r="H26" s="248">
        <v>367.71</v>
      </c>
      <c r="I26" s="239"/>
      <c r="J26" s="240"/>
      <c r="K26" s="79"/>
      <c r="L26" s="79"/>
      <c r="M26" s="79"/>
      <c r="N26" s="79"/>
    </row>
    <row r="27" spans="2:14" s="63" customFormat="1" ht="15" customHeight="1" thickBot="1" x14ac:dyDescent="0.3">
      <c r="B27" s="141">
        <v>2</v>
      </c>
      <c r="C27" s="241">
        <v>45322</v>
      </c>
      <c r="D27" s="242">
        <v>45348</v>
      </c>
      <c r="E27" s="213" t="s">
        <v>98</v>
      </c>
      <c r="F27" s="244" t="s">
        <v>100</v>
      </c>
      <c r="G27" s="204" t="s">
        <v>99</v>
      </c>
      <c r="H27" s="234">
        <v>34.06</v>
      </c>
      <c r="I27" s="205"/>
      <c r="J27" s="210"/>
      <c r="K27" s="79"/>
      <c r="L27" s="79"/>
      <c r="M27" s="79"/>
      <c r="N27" s="79"/>
    </row>
    <row r="28" spans="2:14" s="63" customFormat="1" ht="15" customHeight="1" thickBot="1" x14ac:dyDescent="0.3">
      <c r="B28" s="141">
        <v>3</v>
      </c>
      <c r="C28" s="241">
        <v>45322</v>
      </c>
      <c r="D28" s="242">
        <v>45348</v>
      </c>
      <c r="E28" s="213" t="s">
        <v>98</v>
      </c>
      <c r="F28" s="244" t="s">
        <v>101</v>
      </c>
      <c r="G28" s="204" t="s">
        <v>99</v>
      </c>
      <c r="H28" s="234">
        <v>1740.09</v>
      </c>
      <c r="I28" s="205"/>
      <c r="J28" s="210"/>
      <c r="K28" s="79"/>
      <c r="L28" s="79"/>
      <c r="M28" s="79"/>
      <c r="N28" s="79"/>
    </row>
    <row r="29" spans="2:14" s="63" customFormat="1" ht="15" customHeight="1" thickBot="1" x14ac:dyDescent="0.3">
      <c r="B29" s="141">
        <v>4</v>
      </c>
      <c r="C29" s="241">
        <v>45322</v>
      </c>
      <c r="D29" s="242">
        <v>45348</v>
      </c>
      <c r="E29" s="213" t="s">
        <v>89</v>
      </c>
      <c r="F29" s="244" t="s">
        <v>102</v>
      </c>
      <c r="G29" s="204" t="s">
        <v>99</v>
      </c>
      <c r="H29" s="234" t="s">
        <v>103</v>
      </c>
      <c r="I29" s="205"/>
      <c r="J29" s="204"/>
      <c r="K29" s="79"/>
      <c r="L29" s="79"/>
      <c r="M29" s="79"/>
      <c r="N29" s="79"/>
    </row>
    <row r="30" spans="2:14" s="63" customFormat="1" ht="15" customHeight="1" thickBot="1" x14ac:dyDescent="0.3">
      <c r="B30" s="141">
        <v>5</v>
      </c>
      <c r="C30" s="241">
        <v>45351</v>
      </c>
      <c r="D30" s="242">
        <v>45351</v>
      </c>
      <c r="E30" s="213" t="s">
        <v>89</v>
      </c>
      <c r="F30" s="244" t="s">
        <v>102</v>
      </c>
      <c r="G30" s="204" t="s">
        <v>99</v>
      </c>
      <c r="H30" s="234">
        <v>2992.4</v>
      </c>
      <c r="I30" s="205"/>
      <c r="J30" s="210"/>
      <c r="K30" s="79"/>
      <c r="L30" s="79"/>
      <c r="M30" s="79"/>
      <c r="N30" s="79"/>
    </row>
    <row r="31" spans="2:14" s="63" customFormat="1" ht="15" customHeight="1" thickBot="1" x14ac:dyDescent="0.3">
      <c r="B31" s="141">
        <v>6</v>
      </c>
      <c r="C31" s="241">
        <v>45351</v>
      </c>
      <c r="D31" s="242">
        <v>45326</v>
      </c>
      <c r="E31" s="213">
        <v>815</v>
      </c>
      <c r="F31" s="244" t="s">
        <v>104</v>
      </c>
      <c r="G31" s="204" t="s">
        <v>6</v>
      </c>
      <c r="H31" s="234">
        <v>215.4</v>
      </c>
      <c r="I31" s="210"/>
      <c r="J31" s="205"/>
      <c r="K31" s="79"/>
      <c r="L31" s="79"/>
      <c r="M31" s="79"/>
      <c r="N31" s="79"/>
    </row>
    <row r="32" spans="2:14" s="63" customFormat="1" ht="15" customHeight="1" thickBot="1" x14ac:dyDescent="0.3">
      <c r="B32" s="141">
        <v>7</v>
      </c>
      <c r="C32" s="241">
        <v>45348</v>
      </c>
      <c r="D32" s="242">
        <v>45352</v>
      </c>
      <c r="E32" s="213">
        <v>603</v>
      </c>
      <c r="F32" s="244" t="s">
        <v>105</v>
      </c>
      <c r="G32" s="204" t="s">
        <v>6</v>
      </c>
      <c r="H32" s="234">
        <v>120</v>
      </c>
      <c r="I32" s="210"/>
      <c r="J32" s="205"/>
      <c r="K32" s="79"/>
      <c r="L32" s="79"/>
      <c r="M32" s="79"/>
      <c r="N32" s="79"/>
    </row>
    <row r="33" spans="2:16" s="63" customFormat="1" ht="15" customHeight="1" thickBot="1" x14ac:dyDescent="0.3">
      <c r="B33" s="141">
        <v>8</v>
      </c>
      <c r="C33" s="241">
        <v>45350</v>
      </c>
      <c r="D33" s="242">
        <v>45352</v>
      </c>
      <c r="E33" s="213">
        <v>1597</v>
      </c>
      <c r="F33" s="244" t="s">
        <v>106</v>
      </c>
      <c r="G33" s="204" t="s">
        <v>5</v>
      </c>
      <c r="H33" s="222">
        <v>238.87</v>
      </c>
      <c r="I33" s="205"/>
      <c r="J33" s="205"/>
      <c r="K33" s="79"/>
      <c r="L33" s="79"/>
      <c r="M33" s="79"/>
      <c r="N33" s="79"/>
    </row>
    <row r="34" spans="2:16" s="63" customFormat="1" ht="15" customHeight="1" thickBot="1" x14ac:dyDescent="0.35">
      <c r="B34" s="141">
        <v>9</v>
      </c>
      <c r="C34" s="241">
        <v>45343</v>
      </c>
      <c r="D34" s="242">
        <v>45352</v>
      </c>
      <c r="E34" s="213" t="s">
        <v>107</v>
      </c>
      <c r="F34" s="244" t="s">
        <v>108</v>
      </c>
      <c r="G34" s="204" t="s">
        <v>6</v>
      </c>
      <c r="H34" s="234">
        <v>141.57</v>
      </c>
      <c r="I34" s="210"/>
      <c r="J34" s="208"/>
      <c r="K34" s="79"/>
      <c r="L34" s="79"/>
      <c r="M34" s="79"/>
      <c r="N34" s="79"/>
    </row>
    <row r="35" spans="2:16" s="63" customFormat="1" ht="15" customHeight="1" thickBot="1" x14ac:dyDescent="0.35">
      <c r="B35" s="141">
        <v>10</v>
      </c>
      <c r="C35" s="241">
        <v>45338</v>
      </c>
      <c r="D35" s="242">
        <v>45352</v>
      </c>
      <c r="E35" s="213" t="s">
        <v>107</v>
      </c>
      <c r="F35" s="244" t="s">
        <v>108</v>
      </c>
      <c r="G35" s="204" t="s">
        <v>6</v>
      </c>
      <c r="H35" s="234">
        <v>252.4</v>
      </c>
      <c r="I35" s="210"/>
      <c r="J35" s="208"/>
      <c r="K35" s="79"/>
      <c r="L35" s="79"/>
      <c r="M35" s="79"/>
      <c r="N35" s="79"/>
    </row>
    <row r="36" spans="2:16" s="63" customFormat="1" ht="15" customHeight="1" thickBot="1" x14ac:dyDescent="0.35">
      <c r="B36" s="141">
        <v>11</v>
      </c>
      <c r="C36" s="241">
        <v>45351</v>
      </c>
      <c r="D36" s="242">
        <v>45352</v>
      </c>
      <c r="E36" s="213">
        <v>112</v>
      </c>
      <c r="F36" s="244" t="s">
        <v>109</v>
      </c>
      <c r="G36" s="204" t="s">
        <v>6</v>
      </c>
      <c r="H36" s="234">
        <v>3500</v>
      </c>
      <c r="I36" s="210"/>
      <c r="J36" s="208"/>
      <c r="K36" s="79"/>
      <c r="L36" s="79"/>
      <c r="M36" s="79"/>
      <c r="N36" s="79"/>
    </row>
    <row r="37" spans="2:16" s="63" customFormat="1" ht="15" customHeight="1" thickBot="1" x14ac:dyDescent="0.35">
      <c r="B37" s="141">
        <v>12</v>
      </c>
      <c r="C37" s="241">
        <v>45350</v>
      </c>
      <c r="D37" s="242">
        <v>45352</v>
      </c>
      <c r="E37" s="213">
        <v>17</v>
      </c>
      <c r="F37" s="244" t="s">
        <v>110</v>
      </c>
      <c r="G37" s="204" t="s">
        <v>6</v>
      </c>
      <c r="H37" s="234">
        <v>3400</v>
      </c>
      <c r="I37" s="210"/>
      <c r="J37" s="208"/>
      <c r="K37" s="79"/>
      <c r="L37" s="79"/>
      <c r="M37" s="79"/>
      <c r="N37" s="79"/>
    </row>
    <row r="38" spans="2:16" s="63" customFormat="1" ht="15" customHeight="1" thickBot="1" x14ac:dyDescent="0.35">
      <c r="B38" s="141">
        <v>13</v>
      </c>
      <c r="C38" s="241">
        <v>45350</v>
      </c>
      <c r="D38" s="242">
        <v>45352</v>
      </c>
      <c r="E38" s="213">
        <v>308</v>
      </c>
      <c r="F38" s="244" t="s">
        <v>111</v>
      </c>
      <c r="G38" s="204" t="s">
        <v>6</v>
      </c>
      <c r="H38" s="234">
        <v>1700</v>
      </c>
      <c r="I38" s="210"/>
      <c r="J38" s="208"/>
      <c r="K38" s="79"/>
      <c r="L38" s="79"/>
      <c r="M38" s="79"/>
      <c r="N38" s="79"/>
    </row>
    <row r="39" spans="2:16" s="63" customFormat="1" ht="15" customHeight="1" thickBot="1" x14ac:dyDescent="0.35">
      <c r="B39" s="141">
        <v>14</v>
      </c>
      <c r="C39" s="241">
        <v>45350</v>
      </c>
      <c r="D39" s="242">
        <v>45355</v>
      </c>
      <c r="E39" s="213">
        <v>5281</v>
      </c>
      <c r="F39" s="244" t="s">
        <v>86</v>
      </c>
      <c r="G39" s="204" t="s">
        <v>5</v>
      </c>
      <c r="H39" s="222">
        <v>722.31</v>
      </c>
      <c r="I39" s="205"/>
      <c r="J39" s="208"/>
      <c r="K39" s="79"/>
      <c r="L39" s="79"/>
      <c r="M39" s="79"/>
      <c r="N39" s="79"/>
    </row>
    <row r="40" spans="2:16" s="63" customFormat="1" ht="15" customHeight="1" thickBot="1" x14ac:dyDescent="0.3">
      <c r="B40" s="141">
        <v>15</v>
      </c>
      <c r="C40" s="241">
        <v>45351</v>
      </c>
      <c r="D40" s="242">
        <v>45356</v>
      </c>
      <c r="E40" s="213" t="s">
        <v>93</v>
      </c>
      <c r="F40" s="244" t="s">
        <v>94</v>
      </c>
      <c r="G40" s="204" t="s">
        <v>99</v>
      </c>
      <c r="H40" s="222">
        <v>1298.93</v>
      </c>
      <c r="I40" s="205"/>
      <c r="J40" s="207"/>
      <c r="K40" s="79"/>
      <c r="L40" s="79"/>
      <c r="M40" s="79"/>
      <c r="N40" s="79"/>
    </row>
    <row r="41" spans="2:16" s="63" customFormat="1" ht="15" customHeight="1" thickBot="1" x14ac:dyDescent="0.3">
      <c r="B41" s="141">
        <v>16</v>
      </c>
      <c r="C41" s="241">
        <v>45351</v>
      </c>
      <c r="D41" s="242">
        <v>45356</v>
      </c>
      <c r="E41" s="213" t="s">
        <v>93</v>
      </c>
      <c r="F41" s="244" t="s">
        <v>95</v>
      </c>
      <c r="G41" s="204" t="s">
        <v>99</v>
      </c>
      <c r="H41" s="222">
        <v>272.45</v>
      </c>
      <c r="I41" s="205"/>
      <c r="J41" s="207"/>
      <c r="K41" s="79"/>
      <c r="L41" s="79"/>
      <c r="M41" s="79"/>
      <c r="N41" s="79"/>
    </row>
    <row r="42" spans="2:16" s="63" customFormat="1" ht="15" customHeight="1" thickBot="1" x14ac:dyDescent="0.3">
      <c r="B42" s="141">
        <v>17</v>
      </c>
      <c r="C42" s="241">
        <v>45351</v>
      </c>
      <c r="D42" s="242">
        <v>45356</v>
      </c>
      <c r="E42" s="213" t="s">
        <v>93</v>
      </c>
      <c r="F42" s="244" t="s">
        <v>96</v>
      </c>
      <c r="G42" s="204" t="s">
        <v>99</v>
      </c>
      <c r="H42" s="222">
        <v>34.06</v>
      </c>
      <c r="I42" s="205"/>
      <c r="J42" s="207"/>
      <c r="K42" s="79"/>
      <c r="L42" s="79"/>
      <c r="M42" s="79"/>
      <c r="N42" s="79"/>
    </row>
    <row r="43" spans="2:16" ht="16.2" thickBot="1" x14ac:dyDescent="0.35">
      <c r="B43" s="323" t="s">
        <v>18</v>
      </c>
      <c r="C43" s="324"/>
      <c r="D43" s="324"/>
      <c r="E43" s="324"/>
      <c r="F43" s="324"/>
      <c r="G43" s="325"/>
      <c r="H43" s="249">
        <f>SUM(H26:H42)</f>
        <v>17030.25</v>
      </c>
      <c r="I43" s="71"/>
      <c r="J43" s="80"/>
      <c r="K43" s="80"/>
      <c r="L43" s="80"/>
      <c r="M43" s="80"/>
      <c r="N43" s="78">
        <f>SUM(N26:N42)</f>
        <v>0</v>
      </c>
      <c r="P43" s="48">
        <f>N43-H43</f>
        <v>-17030.25</v>
      </c>
    </row>
    <row r="44" spans="2:16" ht="15.6" thickBot="1" x14ac:dyDescent="0.3">
      <c r="B44" s="14"/>
      <c r="C44" s="7"/>
      <c r="D44" s="7"/>
      <c r="E44" s="8"/>
      <c r="F44" s="9"/>
      <c r="G44" s="10"/>
      <c r="H44" s="224"/>
      <c r="N44" s="47">
        <f>SUM(J43:M43)</f>
        <v>0</v>
      </c>
    </row>
    <row r="45" spans="2:16" ht="16.2" thickBot="1" x14ac:dyDescent="0.35">
      <c r="B45" s="302" t="s">
        <v>11</v>
      </c>
      <c r="C45" s="303"/>
      <c r="D45" s="303"/>
      <c r="E45" s="303"/>
      <c r="F45" s="303"/>
      <c r="G45" s="304"/>
      <c r="H45" s="225" t="s">
        <v>19</v>
      </c>
    </row>
    <row r="46" spans="2:16" ht="15" x14ac:dyDescent="0.25">
      <c r="B46" s="305" t="s">
        <v>9</v>
      </c>
      <c r="C46" s="306"/>
      <c r="D46" s="306"/>
      <c r="E46" s="306"/>
      <c r="F46" s="306"/>
      <c r="G46" s="307"/>
      <c r="H46" s="250">
        <f>SUMIF(G26:G42,"Encargos",H26:H42)+SUMIF(G26:G42,"Recursos Humanos",H26:H42)</f>
        <v>6739.7000000000007</v>
      </c>
      <c r="I46" s="46">
        <f>H46/4</f>
        <v>1684.9250000000002</v>
      </c>
      <c r="J46" s="47">
        <v>4546.78</v>
      </c>
      <c r="K46" s="47">
        <v>4546.78</v>
      </c>
      <c r="L46" s="47">
        <v>4546.79</v>
      </c>
      <c r="M46" s="47">
        <v>4546.79</v>
      </c>
      <c r="N46" s="47">
        <f>SUM(J46:M46)</f>
        <v>18187.14</v>
      </c>
    </row>
    <row r="47" spans="2:16" ht="15" x14ac:dyDescent="0.25">
      <c r="B47" s="308" t="s">
        <v>5</v>
      </c>
      <c r="C47" s="309"/>
      <c r="D47" s="309"/>
      <c r="E47" s="309"/>
      <c r="F47" s="309"/>
      <c r="G47" s="310"/>
      <c r="H47" s="251">
        <f>SUMIF(G26:G42,"Material de consumo",H26:H42)</f>
        <v>961.18</v>
      </c>
      <c r="I47" s="46">
        <f>H47/4</f>
        <v>240.29499999999999</v>
      </c>
      <c r="J47" s="47">
        <v>1636.78</v>
      </c>
      <c r="K47" s="47">
        <v>1636.79</v>
      </c>
      <c r="L47" s="47">
        <v>1636.79</v>
      </c>
      <c r="M47" s="47">
        <v>1636.79</v>
      </c>
      <c r="N47" s="47">
        <f>SUM(J47:M47)</f>
        <v>6547.15</v>
      </c>
    </row>
    <row r="48" spans="2:16" ht="15.6" thickBot="1" x14ac:dyDescent="0.3">
      <c r="B48" s="311" t="s">
        <v>6</v>
      </c>
      <c r="C48" s="312"/>
      <c r="D48" s="312"/>
      <c r="E48" s="312"/>
      <c r="F48" s="312"/>
      <c r="G48" s="313"/>
      <c r="H48" s="252">
        <f>SUMIF(G26:G42,"Serviços de Terceiros",H26:H42)</f>
        <v>9329.369999999999</v>
      </c>
      <c r="I48" s="46">
        <f>H48/4</f>
        <v>2332.3424999999997</v>
      </c>
      <c r="J48" s="47">
        <v>3475.71</v>
      </c>
      <c r="K48" s="47">
        <v>3475.71</v>
      </c>
      <c r="L48" s="47">
        <v>3475.71</v>
      </c>
      <c r="M48" s="47">
        <v>3475.72</v>
      </c>
      <c r="N48" s="47">
        <f>SUM(J48:M48)</f>
        <v>13902.85</v>
      </c>
    </row>
    <row r="49" spans="2:14" ht="16.2" thickBot="1" x14ac:dyDescent="0.35">
      <c r="B49" s="314" t="s">
        <v>17</v>
      </c>
      <c r="C49" s="315"/>
      <c r="D49" s="315"/>
      <c r="E49" s="315"/>
      <c r="F49" s="315"/>
      <c r="G49" s="316"/>
      <c r="H49" s="253">
        <f t="shared" ref="H49:N49" si="0">SUM(H46:H48)</f>
        <v>17030.25</v>
      </c>
      <c r="I49" s="46">
        <f t="shared" si="0"/>
        <v>4257.5625</v>
      </c>
      <c r="J49" s="81">
        <f t="shared" si="0"/>
        <v>9659.27</v>
      </c>
      <c r="K49" s="81">
        <f t="shared" si="0"/>
        <v>9659.2799999999988</v>
      </c>
      <c r="L49" s="81">
        <f t="shared" si="0"/>
        <v>9659.2900000000009</v>
      </c>
      <c r="M49" s="81">
        <f t="shared" si="0"/>
        <v>9659.2999999999993</v>
      </c>
      <c r="N49" s="47">
        <f t="shared" si="0"/>
        <v>38637.14</v>
      </c>
    </row>
    <row r="50" spans="2:14" ht="15.6" x14ac:dyDescent="0.3">
      <c r="B50" s="42"/>
      <c r="C50" s="12"/>
      <c r="D50" s="12"/>
      <c r="E50" s="12"/>
      <c r="F50" s="13"/>
      <c r="G50" s="115"/>
      <c r="H50" s="254"/>
    </row>
    <row r="51" spans="2:14" ht="15.6" x14ac:dyDescent="0.3">
      <c r="B51" s="43"/>
      <c r="C51" s="98"/>
      <c r="D51" s="98"/>
      <c r="E51" s="98"/>
      <c r="F51" s="98"/>
      <c r="G51" s="115"/>
      <c r="H51" s="254"/>
    </row>
    <row r="52" spans="2:14" ht="18" customHeight="1" x14ac:dyDescent="0.25">
      <c r="B52" s="292" t="s">
        <v>115</v>
      </c>
      <c r="C52" s="292"/>
      <c r="D52" s="292"/>
      <c r="E52" s="292"/>
      <c r="F52" s="95"/>
      <c r="G52" s="116"/>
      <c r="H52" s="255"/>
    </row>
    <row r="53" spans="2:14" ht="38.25" customHeight="1" x14ac:dyDescent="0.25">
      <c r="B53" s="318" t="s">
        <v>33</v>
      </c>
      <c r="C53" s="318"/>
      <c r="D53" s="318"/>
      <c r="E53" s="318"/>
      <c r="F53" s="318"/>
      <c r="G53" s="318"/>
      <c r="H53" s="318"/>
    </row>
    <row r="54" spans="2:14" ht="18" customHeight="1" x14ac:dyDescent="0.25">
      <c r="B54" s="97"/>
      <c r="C54" s="97"/>
      <c r="D54" s="97"/>
      <c r="E54" s="97"/>
      <c r="F54" s="97"/>
      <c r="G54" s="117"/>
      <c r="H54" s="256"/>
    </row>
    <row r="55" spans="2:14" ht="18" customHeight="1" x14ac:dyDescent="0.25">
      <c r="B55" s="97"/>
      <c r="C55" s="4"/>
      <c r="D55" s="4"/>
      <c r="E55" s="97"/>
      <c r="F55" s="97"/>
      <c r="G55" s="319"/>
      <c r="H55" s="319"/>
    </row>
    <row r="56" spans="2:14" ht="18" customHeight="1" x14ac:dyDescent="0.25">
      <c r="B56" s="295" t="s">
        <v>114</v>
      </c>
      <c r="C56" s="295"/>
      <c r="D56" s="295"/>
      <c r="E56" s="295"/>
      <c r="F56" s="295"/>
      <c r="G56" s="320"/>
      <c r="H56" s="320"/>
    </row>
    <row r="57" spans="2:14" ht="18" customHeight="1" x14ac:dyDescent="0.25">
      <c r="B57" s="44"/>
      <c r="C57" s="95"/>
      <c r="D57" s="95"/>
      <c r="E57" s="95"/>
      <c r="F57" s="95"/>
      <c r="G57" s="317"/>
      <c r="H57" s="317"/>
    </row>
    <row r="58" spans="2:14" ht="18" customHeight="1" x14ac:dyDescent="0.25">
      <c r="B58" s="44"/>
      <c r="C58" s="95"/>
      <c r="D58" s="95"/>
      <c r="E58" s="95"/>
      <c r="F58" s="95"/>
      <c r="G58" s="317"/>
      <c r="H58" s="317"/>
    </row>
    <row r="59" spans="2:14" ht="18" customHeight="1" x14ac:dyDescent="0.25">
      <c r="B59" s="44"/>
      <c r="C59" s="95"/>
      <c r="D59" s="95"/>
      <c r="E59" s="95"/>
      <c r="F59" s="95"/>
      <c r="G59" s="321"/>
      <c r="H59" s="321"/>
    </row>
    <row r="60" spans="2:14" ht="18" customHeight="1" x14ac:dyDescent="0.3">
      <c r="B60" s="44"/>
      <c r="C60" s="95"/>
      <c r="D60" s="95"/>
      <c r="E60" s="95"/>
      <c r="F60" s="95"/>
      <c r="G60" s="322"/>
      <c r="H60" s="322"/>
    </row>
    <row r="61" spans="2:14" ht="15" customHeight="1" x14ac:dyDescent="0.25">
      <c r="E61" s="3" t="s">
        <v>7</v>
      </c>
      <c r="F61" s="36" t="s">
        <v>10</v>
      </c>
      <c r="G61" s="320"/>
      <c r="H61" s="320"/>
    </row>
    <row r="62" spans="2:14" ht="12.9" customHeight="1" x14ac:dyDescent="0.25">
      <c r="F62" s="110" t="s">
        <v>51</v>
      </c>
      <c r="G62" s="319"/>
      <c r="H62" s="319"/>
    </row>
    <row r="63" spans="2:14" ht="12.9" customHeight="1" x14ac:dyDescent="0.25">
      <c r="F63" s="109" t="s">
        <v>52</v>
      </c>
      <c r="G63" s="320"/>
      <c r="H63" s="320"/>
    </row>
    <row r="64" spans="2:14" ht="12.9" customHeight="1" x14ac:dyDescent="0.25">
      <c r="F64" s="109" t="s">
        <v>53</v>
      </c>
      <c r="G64" s="317"/>
      <c r="H64" s="317"/>
    </row>
    <row r="65" spans="7:8" ht="12.9" customHeight="1" x14ac:dyDescent="0.25">
      <c r="G65" s="317"/>
      <c r="H65" s="317"/>
    </row>
    <row r="66" spans="7:8" ht="18" customHeight="1" x14ac:dyDescent="0.25">
      <c r="G66" s="321"/>
      <c r="H66" s="321"/>
    </row>
    <row r="67" spans="7:8" ht="18" customHeight="1" x14ac:dyDescent="0.3">
      <c r="G67" s="322"/>
      <c r="H67" s="322"/>
    </row>
    <row r="68" spans="7:8" ht="18" customHeight="1" x14ac:dyDescent="0.25">
      <c r="G68" s="127"/>
      <c r="H68" s="257"/>
    </row>
    <row r="69" spans="7:8" ht="18" customHeight="1" x14ac:dyDescent="0.25">
      <c r="G69" s="127"/>
      <c r="H69" s="257"/>
    </row>
    <row r="70" spans="7:8" ht="18" customHeight="1" x14ac:dyDescent="0.25">
      <c r="G70" s="127"/>
      <c r="H70" s="257"/>
    </row>
    <row r="71" spans="7:8" ht="18" customHeight="1" x14ac:dyDescent="0.25">
      <c r="G71" s="127"/>
      <c r="H71" s="257"/>
    </row>
    <row r="72" spans="7:8" ht="18" customHeight="1" x14ac:dyDescent="0.25">
      <c r="G72" s="127"/>
      <c r="H72" s="257"/>
    </row>
    <row r="73" spans="7:8" ht="18" customHeight="1" x14ac:dyDescent="0.25">
      <c r="G73" s="127"/>
      <c r="H73" s="257"/>
    </row>
  </sheetData>
  <autoFilter ref="G25:G49"/>
  <sortState ref="C26:N46">
    <sortCondition ref="D26:D46"/>
  </sortState>
  <mergeCells count="38">
    <mergeCell ref="G65:H65"/>
    <mergeCell ref="G66:H66"/>
    <mergeCell ref="G67:H67"/>
    <mergeCell ref="G59:H59"/>
    <mergeCell ref="G60:H60"/>
    <mergeCell ref="G61:H61"/>
    <mergeCell ref="G62:H62"/>
    <mergeCell ref="G63:H63"/>
    <mergeCell ref="G64:H64"/>
    <mergeCell ref="G58:H58"/>
    <mergeCell ref="B52:E52"/>
    <mergeCell ref="B53:H53"/>
    <mergeCell ref="G55:H55"/>
    <mergeCell ref="B56:F56"/>
    <mergeCell ref="G56:H56"/>
    <mergeCell ref="G57:H57"/>
    <mergeCell ref="B45:G45"/>
    <mergeCell ref="B46:G46"/>
    <mergeCell ref="B47:G47"/>
    <mergeCell ref="B48:G48"/>
    <mergeCell ref="B49:G49"/>
    <mergeCell ref="B21:F21"/>
    <mergeCell ref="B22:F22"/>
    <mergeCell ref="B23:H23"/>
    <mergeCell ref="B20:D20"/>
    <mergeCell ref="B43:G43"/>
    <mergeCell ref="B17:H17"/>
    <mergeCell ref="B5:H5"/>
    <mergeCell ref="B6:H6"/>
    <mergeCell ref="B8:H8"/>
    <mergeCell ref="B9:H9"/>
    <mergeCell ref="B10:H10"/>
    <mergeCell ref="B11:H11"/>
    <mergeCell ref="B12:H12"/>
    <mergeCell ref="B13:H13"/>
    <mergeCell ref="B14:H14"/>
    <mergeCell ref="B15:H15"/>
    <mergeCell ref="B16:F16"/>
  </mergeCells>
  <pageMargins left="0.25" right="0.25" top="0.75" bottom="0.75" header="0.3" footer="0.3"/>
  <pageSetup paperSize="9" scale="61" fitToHeight="0" orientation="portrait" horizontalDpi="360" verticalDpi="360" r:id="rId1"/>
  <headerFooter>
    <oddHeader>&amp;C&amp;G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5:P83"/>
  <sheetViews>
    <sheetView showGridLines="0" zoomScaleSheetLayoutView="100" zoomScalePageLayoutView="55" workbookViewId="0">
      <selection sqref="A1:H74"/>
    </sheetView>
  </sheetViews>
  <sheetFormatPr defaultColWidth="9.109375" defaultRowHeight="18" customHeight="1" x14ac:dyDescent="0.25"/>
  <cols>
    <col min="1" max="1" width="4.33203125" style="2" customWidth="1"/>
    <col min="2" max="2" width="7.33203125" style="45" customWidth="1"/>
    <col min="3" max="3" width="12.6640625" style="5" bestFit="1" customWidth="1"/>
    <col min="4" max="4" width="16.109375" style="5" bestFit="1" customWidth="1"/>
    <col min="5" max="5" width="12.109375" style="2" bestFit="1" customWidth="1"/>
    <col min="6" max="6" width="64.5546875" style="2" bestFit="1" customWidth="1"/>
    <col min="7" max="7" width="23.5546875" style="118" bestFit="1" customWidth="1"/>
    <col min="8" max="8" width="21.109375" style="246" bestFit="1" customWidth="1"/>
    <col min="9" max="9" width="14.5546875" style="46" bestFit="1" customWidth="1"/>
    <col min="10" max="13" width="14.5546875" style="47" bestFit="1" customWidth="1"/>
    <col min="14" max="14" width="15.88671875" style="47" bestFit="1" customWidth="1"/>
    <col min="15" max="15" width="9.109375" style="2"/>
    <col min="16" max="16" width="15.88671875" style="2" bestFit="1" customWidth="1"/>
    <col min="17" max="16384" width="9.109375" style="2"/>
  </cols>
  <sheetData>
    <row r="5" spans="2:8" ht="18" customHeight="1" x14ac:dyDescent="0.25">
      <c r="B5" s="293" t="s">
        <v>0</v>
      </c>
      <c r="C5" s="293"/>
      <c r="D5" s="293"/>
      <c r="E5" s="293"/>
      <c r="F5" s="293"/>
      <c r="G5" s="293"/>
      <c r="H5" s="293"/>
    </row>
    <row r="6" spans="2:8" ht="18" customHeight="1" x14ac:dyDescent="0.25">
      <c r="B6" s="293" t="s">
        <v>1</v>
      </c>
      <c r="C6" s="293"/>
      <c r="D6" s="293"/>
      <c r="E6" s="293"/>
      <c r="F6" s="293"/>
      <c r="G6" s="293"/>
      <c r="H6" s="293"/>
    </row>
    <row r="7" spans="2:8" ht="18" customHeight="1" x14ac:dyDescent="0.25">
      <c r="B7" s="41"/>
      <c r="C7" s="1"/>
      <c r="D7" s="1"/>
      <c r="E7" s="58"/>
      <c r="F7" s="58"/>
      <c r="G7" s="126"/>
      <c r="H7" s="215"/>
    </row>
    <row r="8" spans="2:8" ht="15" customHeight="1" x14ac:dyDescent="0.3">
      <c r="B8" s="294" t="s">
        <v>29</v>
      </c>
      <c r="C8" s="294"/>
      <c r="D8" s="294"/>
      <c r="E8" s="294"/>
      <c r="F8" s="294"/>
      <c r="G8" s="294"/>
      <c r="H8" s="294"/>
    </row>
    <row r="9" spans="2:8" ht="15" customHeight="1" x14ac:dyDescent="0.3">
      <c r="B9" s="294" t="s">
        <v>54</v>
      </c>
      <c r="C9" s="294"/>
      <c r="D9" s="294"/>
      <c r="E9" s="294"/>
      <c r="F9" s="294"/>
      <c r="G9" s="294"/>
      <c r="H9" s="294"/>
    </row>
    <row r="10" spans="2:8" ht="15" customHeight="1" x14ac:dyDescent="0.3">
      <c r="B10" s="294" t="s">
        <v>36</v>
      </c>
      <c r="C10" s="294"/>
      <c r="D10" s="294"/>
      <c r="E10" s="294"/>
      <c r="F10" s="294"/>
      <c r="G10" s="294"/>
      <c r="H10" s="294"/>
    </row>
    <row r="11" spans="2:8" ht="15" customHeight="1" x14ac:dyDescent="0.3">
      <c r="B11" s="295" t="s">
        <v>46</v>
      </c>
      <c r="C11" s="295"/>
      <c r="D11" s="295"/>
      <c r="E11" s="295"/>
      <c r="F11" s="295"/>
      <c r="G11" s="295"/>
      <c r="H11" s="295"/>
    </row>
    <row r="12" spans="2:8" ht="15" customHeight="1" x14ac:dyDescent="0.3">
      <c r="B12" s="294" t="s">
        <v>37</v>
      </c>
      <c r="C12" s="294"/>
      <c r="D12" s="294"/>
      <c r="E12" s="294"/>
      <c r="F12" s="294"/>
      <c r="G12" s="294"/>
      <c r="H12" s="294"/>
    </row>
    <row r="13" spans="2:8" ht="15" customHeight="1" x14ac:dyDescent="0.3">
      <c r="B13" s="294" t="s">
        <v>38</v>
      </c>
      <c r="C13" s="294"/>
      <c r="D13" s="294"/>
      <c r="E13" s="294"/>
      <c r="F13" s="294"/>
      <c r="G13" s="294"/>
      <c r="H13" s="294"/>
    </row>
    <row r="14" spans="2:8" ht="15" customHeight="1" x14ac:dyDescent="0.3">
      <c r="B14" s="294" t="s">
        <v>39</v>
      </c>
      <c r="C14" s="294"/>
      <c r="D14" s="294"/>
      <c r="E14" s="294"/>
      <c r="F14" s="294"/>
      <c r="G14" s="294"/>
      <c r="H14" s="294"/>
    </row>
    <row r="15" spans="2:8" ht="15" customHeight="1" x14ac:dyDescent="0.3">
      <c r="B15" s="294" t="s">
        <v>40</v>
      </c>
      <c r="C15" s="294"/>
      <c r="D15" s="294"/>
      <c r="E15" s="294"/>
      <c r="F15" s="294"/>
      <c r="G15" s="294"/>
      <c r="H15" s="294"/>
    </row>
    <row r="16" spans="2:8" ht="15" customHeight="1" x14ac:dyDescent="0.3">
      <c r="B16" s="296" t="s">
        <v>55</v>
      </c>
      <c r="C16" s="296"/>
      <c r="D16" s="296"/>
      <c r="E16" s="296"/>
      <c r="F16" s="296"/>
      <c r="G16" s="111"/>
      <c r="H16" s="245"/>
    </row>
    <row r="17" spans="2:14" ht="15" customHeight="1" x14ac:dyDescent="0.25">
      <c r="B17" s="292" t="s">
        <v>112</v>
      </c>
      <c r="C17" s="292"/>
      <c r="D17" s="292"/>
      <c r="E17" s="292"/>
      <c r="F17" s="292"/>
      <c r="G17" s="292"/>
      <c r="H17" s="292"/>
    </row>
    <row r="18" spans="2:14" ht="15" customHeight="1" x14ac:dyDescent="0.25">
      <c r="B18" s="292" t="s">
        <v>14</v>
      </c>
      <c r="C18" s="292"/>
      <c r="D18" s="292"/>
      <c r="E18" s="292"/>
      <c r="F18" s="292"/>
      <c r="G18" s="30">
        <v>45329</v>
      </c>
      <c r="H18" s="217"/>
    </row>
    <row r="19" spans="2:14" ht="15" customHeight="1" x14ac:dyDescent="0.3">
      <c r="B19" s="292" t="s">
        <v>20</v>
      </c>
      <c r="C19" s="292"/>
      <c r="D19" s="292"/>
      <c r="E19" s="292"/>
      <c r="F19" s="292"/>
      <c r="G19" s="112">
        <v>18525</v>
      </c>
      <c r="H19" s="217"/>
    </row>
    <row r="20" spans="2:14" ht="15" customHeight="1" x14ac:dyDescent="0.3">
      <c r="B20" s="292" t="s">
        <v>62</v>
      </c>
      <c r="C20" s="292"/>
      <c r="D20" s="292"/>
      <c r="E20" s="122"/>
      <c r="F20" s="122"/>
      <c r="G20" s="112">
        <f>[1]Cedral!$G$22-[1]Cedral!$H$55</f>
        <v>3159.8200000000015</v>
      </c>
      <c r="H20" s="217"/>
    </row>
    <row r="21" spans="2:14" ht="15" customHeight="1" x14ac:dyDescent="0.25">
      <c r="B21" s="292" t="s">
        <v>16</v>
      </c>
      <c r="C21" s="292"/>
      <c r="D21" s="292"/>
      <c r="E21" s="292"/>
      <c r="F21" s="292"/>
      <c r="G21" s="113"/>
    </row>
    <row r="22" spans="2:14" ht="15" customHeight="1" x14ac:dyDescent="0.25">
      <c r="B22" s="297" t="s">
        <v>7</v>
      </c>
      <c r="C22" s="297"/>
      <c r="D22" s="297"/>
      <c r="E22" s="297"/>
      <c r="F22" s="297"/>
      <c r="G22" s="113">
        <f>SUM(G19:G21)</f>
        <v>21684.82</v>
      </c>
    </row>
    <row r="23" spans="2:14" ht="28.5" customHeight="1" x14ac:dyDescent="0.25">
      <c r="B23" s="298" t="s">
        <v>35</v>
      </c>
      <c r="C23" s="298"/>
      <c r="D23" s="298"/>
      <c r="E23" s="298"/>
      <c r="F23" s="298"/>
      <c r="G23" s="298"/>
      <c r="H23" s="298"/>
    </row>
    <row r="24" spans="2:14" ht="15.6" thickBot="1" x14ac:dyDescent="0.3">
      <c r="B24" s="57"/>
      <c r="C24" s="57"/>
      <c r="D24" s="57"/>
      <c r="E24" s="57"/>
      <c r="F24" s="57"/>
      <c r="G24" s="114"/>
      <c r="H24" s="247"/>
    </row>
    <row r="25" spans="2:14" ht="31.8" thickBot="1" x14ac:dyDescent="0.35">
      <c r="B25" s="138" t="s">
        <v>8</v>
      </c>
      <c r="C25" s="139" t="s">
        <v>21</v>
      </c>
      <c r="D25" s="139" t="s">
        <v>22</v>
      </c>
      <c r="E25" s="138" t="s">
        <v>2</v>
      </c>
      <c r="F25" s="138" t="s">
        <v>3</v>
      </c>
      <c r="G25" s="140" t="s">
        <v>4</v>
      </c>
      <c r="H25" s="220" t="s">
        <v>13</v>
      </c>
      <c r="I25" s="65" t="s">
        <v>31</v>
      </c>
      <c r="J25" s="74" t="s">
        <v>23</v>
      </c>
      <c r="K25" s="75" t="s">
        <v>24</v>
      </c>
      <c r="L25" s="76" t="s">
        <v>25</v>
      </c>
      <c r="M25" s="77" t="s">
        <v>26</v>
      </c>
      <c r="N25" s="82" t="s">
        <v>27</v>
      </c>
    </row>
    <row r="26" spans="2:14" s="63" customFormat="1" ht="16.2" thickBot="1" x14ac:dyDescent="0.35">
      <c r="B26" s="141">
        <v>1</v>
      </c>
      <c r="C26" s="236">
        <v>45324</v>
      </c>
      <c r="D26" s="237">
        <v>45323</v>
      </c>
      <c r="E26" s="198">
        <v>346773</v>
      </c>
      <c r="F26" s="200" t="s">
        <v>119</v>
      </c>
      <c r="G26" s="198" t="s">
        <v>85</v>
      </c>
      <c r="H26" s="282">
        <v>149.84</v>
      </c>
      <c r="I26" s="270"/>
      <c r="J26" s="201"/>
      <c r="K26" s="79"/>
      <c r="L26" s="79"/>
      <c r="M26" s="79"/>
      <c r="N26" s="79"/>
    </row>
    <row r="27" spans="2:14" s="63" customFormat="1" ht="15.6" thickBot="1" x14ac:dyDescent="0.3">
      <c r="B27" s="151">
        <v>2</v>
      </c>
      <c r="C27" s="241">
        <v>45324</v>
      </c>
      <c r="D27" s="242">
        <v>45323</v>
      </c>
      <c r="E27" s="213">
        <v>351145</v>
      </c>
      <c r="F27" s="244" t="s">
        <v>120</v>
      </c>
      <c r="G27" s="213" t="s">
        <v>85</v>
      </c>
      <c r="H27" s="283">
        <v>71.16</v>
      </c>
      <c r="I27" s="272"/>
      <c r="J27" s="243"/>
      <c r="K27" s="137"/>
      <c r="L27" s="136"/>
      <c r="M27" s="79"/>
      <c r="N27" s="79"/>
    </row>
    <row r="28" spans="2:14" s="63" customFormat="1" ht="15.6" thickBot="1" x14ac:dyDescent="0.3">
      <c r="B28" s="151">
        <v>3</v>
      </c>
      <c r="C28" s="241">
        <v>45329</v>
      </c>
      <c r="D28" s="242">
        <v>45329</v>
      </c>
      <c r="E28" s="213">
        <v>9</v>
      </c>
      <c r="F28" s="244" t="s">
        <v>121</v>
      </c>
      <c r="G28" s="213" t="s">
        <v>85</v>
      </c>
      <c r="H28" s="284">
        <v>390</v>
      </c>
      <c r="I28" s="273"/>
      <c r="J28" s="243"/>
      <c r="K28" s="137"/>
      <c r="L28" s="136"/>
      <c r="M28" s="79"/>
      <c r="N28" s="79"/>
    </row>
    <row r="29" spans="2:14" s="63" customFormat="1" ht="15.6" thickBot="1" x14ac:dyDescent="0.3">
      <c r="B29" s="151">
        <v>4</v>
      </c>
      <c r="C29" s="241">
        <v>45330</v>
      </c>
      <c r="D29" s="274">
        <v>45330</v>
      </c>
      <c r="E29" s="275">
        <v>26</v>
      </c>
      <c r="F29" s="276" t="s">
        <v>122</v>
      </c>
      <c r="G29" s="275" t="s">
        <v>85</v>
      </c>
      <c r="H29" s="223">
        <v>90</v>
      </c>
      <c r="I29" s="209"/>
      <c r="J29" s="243"/>
      <c r="K29" s="137"/>
      <c r="L29" s="136"/>
      <c r="M29" s="79"/>
      <c r="N29" s="79"/>
    </row>
    <row r="30" spans="2:14" s="63" customFormat="1" ht="16.2" thickBot="1" x14ac:dyDescent="0.35">
      <c r="B30" s="141">
        <v>5</v>
      </c>
      <c r="C30" s="241">
        <v>45327</v>
      </c>
      <c r="D30" s="274">
        <v>45331</v>
      </c>
      <c r="E30" s="275" t="s">
        <v>123</v>
      </c>
      <c r="F30" s="276" t="s">
        <v>124</v>
      </c>
      <c r="G30" s="275" t="s">
        <v>85</v>
      </c>
      <c r="H30" s="223">
        <v>35.42</v>
      </c>
      <c r="I30" s="209"/>
      <c r="J30" s="271"/>
      <c r="K30" s="137"/>
      <c r="L30" s="136"/>
      <c r="M30" s="79"/>
      <c r="N30" s="79"/>
    </row>
    <row r="31" spans="2:14" s="63" customFormat="1" ht="16.2" thickBot="1" x14ac:dyDescent="0.35">
      <c r="B31" s="151">
        <v>6</v>
      </c>
      <c r="C31" s="241">
        <v>45331</v>
      </c>
      <c r="D31" s="274">
        <v>45331</v>
      </c>
      <c r="E31" s="275">
        <v>3166</v>
      </c>
      <c r="F31" s="276" t="s">
        <v>125</v>
      </c>
      <c r="G31" s="275" t="s">
        <v>85</v>
      </c>
      <c r="H31" s="223">
        <v>80</v>
      </c>
      <c r="I31" s="209"/>
      <c r="J31" s="271"/>
      <c r="K31" s="137"/>
      <c r="L31" s="136"/>
      <c r="M31" s="79"/>
      <c r="N31" s="79"/>
    </row>
    <row r="32" spans="2:14" s="63" customFormat="1" ht="16.2" thickBot="1" x14ac:dyDescent="0.35">
      <c r="B32" s="151">
        <v>7</v>
      </c>
      <c r="C32" s="241">
        <v>45331</v>
      </c>
      <c r="D32" s="242">
        <v>45331</v>
      </c>
      <c r="E32" s="213" t="s">
        <v>83</v>
      </c>
      <c r="F32" s="244" t="s">
        <v>126</v>
      </c>
      <c r="G32" s="213" t="s">
        <v>87</v>
      </c>
      <c r="H32" s="285">
        <v>300</v>
      </c>
      <c r="I32" s="271"/>
      <c r="J32" s="243"/>
      <c r="K32" s="137"/>
      <c r="L32" s="136"/>
      <c r="M32" s="79"/>
      <c r="N32" s="79"/>
    </row>
    <row r="33" spans="2:14" s="63" customFormat="1" ht="15.6" thickBot="1" x14ac:dyDescent="0.3">
      <c r="B33" s="151">
        <v>8</v>
      </c>
      <c r="C33" s="241">
        <v>45331</v>
      </c>
      <c r="D33" s="242">
        <v>45336</v>
      </c>
      <c r="E33" s="213" t="s">
        <v>127</v>
      </c>
      <c r="F33" s="244" t="s">
        <v>128</v>
      </c>
      <c r="G33" s="277" t="s">
        <v>85</v>
      </c>
      <c r="H33" s="284">
        <v>2354</v>
      </c>
      <c r="I33" s="273"/>
      <c r="J33" s="243"/>
      <c r="K33" s="137"/>
      <c r="L33" s="136"/>
      <c r="M33" s="79"/>
      <c r="N33" s="79"/>
    </row>
    <row r="34" spans="2:14" s="63" customFormat="1" ht="15.6" thickBot="1" x14ac:dyDescent="0.3">
      <c r="B34" s="141">
        <v>9</v>
      </c>
      <c r="C34" s="241">
        <v>45330</v>
      </c>
      <c r="D34" s="242">
        <v>45337</v>
      </c>
      <c r="E34" s="278">
        <v>127242</v>
      </c>
      <c r="F34" s="244" t="s">
        <v>129</v>
      </c>
      <c r="G34" s="277" t="s">
        <v>85</v>
      </c>
      <c r="H34" s="283">
        <v>50</v>
      </c>
      <c r="I34" s="243"/>
      <c r="J34" s="243"/>
      <c r="K34" s="137"/>
      <c r="L34" s="136"/>
      <c r="M34" s="79"/>
      <c r="N34" s="79"/>
    </row>
    <row r="35" spans="2:14" s="63" customFormat="1" ht="16.2" thickBot="1" x14ac:dyDescent="0.35">
      <c r="B35" s="151">
        <v>10</v>
      </c>
      <c r="C35" s="241">
        <v>45337</v>
      </c>
      <c r="D35" s="242">
        <v>45338</v>
      </c>
      <c r="E35" s="213">
        <v>4039</v>
      </c>
      <c r="F35" s="244" t="s">
        <v>130</v>
      </c>
      <c r="G35" s="213" t="s">
        <v>87</v>
      </c>
      <c r="H35" s="286">
        <v>724.36</v>
      </c>
      <c r="I35" s="271"/>
      <c r="J35" s="271"/>
      <c r="K35" s="137"/>
      <c r="L35" s="136"/>
      <c r="M35" s="79"/>
      <c r="N35" s="79"/>
    </row>
    <row r="36" spans="2:14" s="63" customFormat="1" ht="16.2" thickBot="1" x14ac:dyDescent="0.35">
      <c r="B36" s="151">
        <v>11</v>
      </c>
      <c r="C36" s="241">
        <v>45341</v>
      </c>
      <c r="D36" s="242">
        <v>45338</v>
      </c>
      <c r="E36" s="213">
        <v>352238</v>
      </c>
      <c r="F36" s="244" t="s">
        <v>120</v>
      </c>
      <c r="G36" s="213" t="s">
        <v>85</v>
      </c>
      <c r="H36" s="284">
        <v>62.79</v>
      </c>
      <c r="I36" s="273"/>
      <c r="J36" s="271"/>
      <c r="K36" s="137"/>
      <c r="L36" s="136"/>
      <c r="M36" s="79"/>
      <c r="N36" s="79"/>
    </row>
    <row r="37" spans="2:14" s="63" customFormat="1" ht="15.6" thickBot="1" x14ac:dyDescent="0.3">
      <c r="B37" s="151">
        <v>12</v>
      </c>
      <c r="C37" s="241">
        <v>45341</v>
      </c>
      <c r="D37" s="242">
        <v>45338</v>
      </c>
      <c r="E37" s="213">
        <v>347858</v>
      </c>
      <c r="F37" s="244" t="s">
        <v>119</v>
      </c>
      <c r="G37" s="213" t="s">
        <v>85</v>
      </c>
      <c r="H37" s="286">
        <v>132.21</v>
      </c>
      <c r="I37" s="279"/>
      <c r="J37" s="243"/>
      <c r="K37" s="137"/>
      <c r="L37" s="136"/>
      <c r="M37" s="79"/>
      <c r="N37" s="79"/>
    </row>
    <row r="38" spans="2:14" s="63" customFormat="1" ht="16.2" thickBot="1" x14ac:dyDescent="0.35">
      <c r="B38" s="141">
        <v>13</v>
      </c>
      <c r="C38" s="241">
        <v>45324</v>
      </c>
      <c r="D38" s="242">
        <v>45343</v>
      </c>
      <c r="E38" s="213">
        <v>20670</v>
      </c>
      <c r="F38" s="244" t="s">
        <v>131</v>
      </c>
      <c r="G38" s="213" t="s">
        <v>87</v>
      </c>
      <c r="H38" s="286">
        <v>387.35</v>
      </c>
      <c r="I38" s="271"/>
      <c r="J38" s="243"/>
      <c r="K38" s="137"/>
      <c r="L38" s="136"/>
      <c r="M38" s="79"/>
      <c r="N38" s="79"/>
    </row>
    <row r="39" spans="2:14" s="63" customFormat="1" ht="15.6" thickBot="1" x14ac:dyDescent="0.3">
      <c r="B39" s="141">
        <v>14</v>
      </c>
      <c r="C39" s="241">
        <v>45327</v>
      </c>
      <c r="D39" s="242">
        <v>45343</v>
      </c>
      <c r="E39" s="213" t="s">
        <v>123</v>
      </c>
      <c r="F39" s="244" t="s">
        <v>108</v>
      </c>
      <c r="G39" s="213" t="s">
        <v>85</v>
      </c>
      <c r="H39" s="283">
        <v>129.97999999999999</v>
      </c>
      <c r="I39" s="272"/>
      <c r="J39" s="243"/>
      <c r="K39" s="137"/>
      <c r="L39" s="136"/>
      <c r="M39" s="79"/>
      <c r="N39" s="79"/>
    </row>
    <row r="40" spans="2:14" s="63" customFormat="1" ht="15.6" thickBot="1" x14ac:dyDescent="0.3">
      <c r="B40" s="141">
        <v>15</v>
      </c>
      <c r="C40" s="241">
        <v>45327</v>
      </c>
      <c r="D40" s="242">
        <v>45343</v>
      </c>
      <c r="E40" s="213" t="s">
        <v>123</v>
      </c>
      <c r="F40" s="244" t="s">
        <v>108</v>
      </c>
      <c r="G40" s="213" t="s">
        <v>85</v>
      </c>
      <c r="H40" s="283">
        <v>167.88</v>
      </c>
      <c r="I40" s="272"/>
      <c r="J40" s="243"/>
      <c r="K40" s="137"/>
      <c r="L40" s="136"/>
      <c r="M40" s="79"/>
      <c r="N40" s="79"/>
    </row>
    <row r="41" spans="2:14" s="63" customFormat="1" ht="15.6" thickBot="1" x14ac:dyDescent="0.3">
      <c r="B41" s="141">
        <v>16</v>
      </c>
      <c r="C41" s="241">
        <v>45351</v>
      </c>
      <c r="D41" s="242">
        <v>45345</v>
      </c>
      <c r="E41" s="213">
        <v>974809</v>
      </c>
      <c r="F41" s="244" t="s">
        <v>132</v>
      </c>
      <c r="G41" s="277" t="s">
        <v>85</v>
      </c>
      <c r="H41" s="283">
        <v>1919.58</v>
      </c>
      <c r="I41" s="272"/>
      <c r="J41" s="243"/>
      <c r="K41" s="137"/>
      <c r="L41" s="136"/>
      <c r="M41" s="79"/>
      <c r="N41" s="79"/>
    </row>
    <row r="42" spans="2:14" s="63" customFormat="1" ht="16.8" customHeight="1" thickBot="1" x14ac:dyDescent="0.3">
      <c r="B42" s="141">
        <v>17</v>
      </c>
      <c r="C42" s="241">
        <v>45351</v>
      </c>
      <c r="D42" s="242">
        <v>45345</v>
      </c>
      <c r="E42" s="213">
        <v>997745</v>
      </c>
      <c r="F42" s="244" t="s">
        <v>132</v>
      </c>
      <c r="G42" s="213" t="s">
        <v>85</v>
      </c>
      <c r="H42" s="286">
        <v>2321.1999999999998</v>
      </c>
      <c r="I42" s="279"/>
      <c r="J42" s="243"/>
      <c r="K42" s="137"/>
      <c r="L42" s="136"/>
      <c r="M42" s="79"/>
      <c r="N42" s="79"/>
    </row>
    <row r="43" spans="2:14" s="63" customFormat="1" ht="15.6" thickBot="1" x14ac:dyDescent="0.3">
      <c r="B43" s="141">
        <v>18</v>
      </c>
      <c r="C43" s="241">
        <v>45348</v>
      </c>
      <c r="D43" s="242">
        <v>45345</v>
      </c>
      <c r="E43" s="213">
        <v>352727</v>
      </c>
      <c r="F43" s="244" t="s">
        <v>120</v>
      </c>
      <c r="G43" s="213" t="s">
        <v>85</v>
      </c>
      <c r="H43" s="286">
        <v>184.18</v>
      </c>
      <c r="I43" s="279"/>
      <c r="J43" s="243"/>
      <c r="K43" s="137"/>
      <c r="L43" s="136"/>
      <c r="M43" s="79"/>
      <c r="N43" s="79"/>
    </row>
    <row r="44" spans="2:14" s="63" customFormat="1" ht="15.6" thickBot="1" x14ac:dyDescent="0.3">
      <c r="B44" s="141">
        <v>19</v>
      </c>
      <c r="C44" s="241">
        <v>45348</v>
      </c>
      <c r="D44" s="242">
        <v>45345</v>
      </c>
      <c r="E44" s="213">
        <v>348325</v>
      </c>
      <c r="F44" s="244" t="s">
        <v>119</v>
      </c>
      <c r="G44" s="213" t="s">
        <v>85</v>
      </c>
      <c r="H44" s="283">
        <v>387.82</v>
      </c>
      <c r="I44" s="272"/>
      <c r="J44" s="243"/>
      <c r="K44" s="137"/>
      <c r="L44" s="136"/>
      <c r="M44" s="79"/>
      <c r="N44" s="79"/>
    </row>
    <row r="45" spans="2:14" s="63" customFormat="1" ht="15.6" thickBot="1" x14ac:dyDescent="0.3">
      <c r="B45" s="141">
        <v>20</v>
      </c>
      <c r="C45" s="241">
        <v>45348</v>
      </c>
      <c r="D45" s="242">
        <v>45348</v>
      </c>
      <c r="E45" s="213">
        <v>72</v>
      </c>
      <c r="F45" s="244" t="s">
        <v>133</v>
      </c>
      <c r="G45" s="213" t="s">
        <v>85</v>
      </c>
      <c r="H45" s="286">
        <v>51</v>
      </c>
      <c r="I45" s="279"/>
      <c r="J45" s="243"/>
      <c r="K45" s="137"/>
      <c r="L45" s="136"/>
      <c r="M45" s="79"/>
      <c r="N45" s="79"/>
    </row>
    <row r="46" spans="2:14" s="63" customFormat="1" ht="16.2" thickBot="1" x14ac:dyDescent="0.35">
      <c r="B46" s="141">
        <v>21</v>
      </c>
      <c r="C46" s="241">
        <v>45351</v>
      </c>
      <c r="D46" s="242">
        <v>45351</v>
      </c>
      <c r="E46" s="213" t="s">
        <v>89</v>
      </c>
      <c r="F46" s="244" t="s">
        <v>134</v>
      </c>
      <c r="G46" s="213" t="s">
        <v>91</v>
      </c>
      <c r="H46" s="283">
        <v>1269.48</v>
      </c>
      <c r="I46" s="271"/>
      <c r="J46" s="272"/>
      <c r="K46" s="137"/>
      <c r="L46" s="136"/>
      <c r="M46" s="79"/>
      <c r="N46" s="79"/>
    </row>
    <row r="47" spans="2:14" s="63" customFormat="1" ht="16.2" thickBot="1" x14ac:dyDescent="0.35">
      <c r="B47" s="141">
        <v>22</v>
      </c>
      <c r="C47" s="241">
        <v>45351</v>
      </c>
      <c r="D47" s="242">
        <v>45351</v>
      </c>
      <c r="E47" s="213" t="s">
        <v>89</v>
      </c>
      <c r="F47" s="244" t="s">
        <v>135</v>
      </c>
      <c r="G47" s="213" t="s">
        <v>91</v>
      </c>
      <c r="H47" s="283">
        <v>2421.91</v>
      </c>
      <c r="I47" s="271"/>
      <c r="J47" s="272"/>
      <c r="K47" s="137"/>
      <c r="L47" s="136"/>
      <c r="M47" s="79"/>
      <c r="N47" s="79"/>
    </row>
    <row r="48" spans="2:14" s="63" customFormat="1" ht="16.2" thickBot="1" x14ac:dyDescent="0.35">
      <c r="B48" s="141">
        <v>23</v>
      </c>
      <c r="C48" s="241">
        <v>45350</v>
      </c>
      <c r="D48" s="242">
        <v>45352</v>
      </c>
      <c r="E48" s="213" t="s">
        <v>93</v>
      </c>
      <c r="F48" s="244" t="s">
        <v>136</v>
      </c>
      <c r="G48" s="213" t="s">
        <v>85</v>
      </c>
      <c r="H48" s="283">
        <v>100</v>
      </c>
      <c r="I48" s="271"/>
      <c r="J48" s="272"/>
      <c r="K48" s="137"/>
      <c r="L48" s="136"/>
      <c r="M48" s="79"/>
      <c r="N48" s="79"/>
    </row>
    <row r="49" spans="2:16" s="63" customFormat="1" ht="16.2" thickBot="1" x14ac:dyDescent="0.35">
      <c r="B49" s="141">
        <v>24</v>
      </c>
      <c r="C49" s="241">
        <v>45349</v>
      </c>
      <c r="D49" s="242">
        <v>45352</v>
      </c>
      <c r="E49" s="213">
        <v>498</v>
      </c>
      <c r="F49" s="244" t="s">
        <v>137</v>
      </c>
      <c r="G49" s="213" t="s">
        <v>87</v>
      </c>
      <c r="H49" s="286">
        <v>209.76</v>
      </c>
      <c r="I49" s="271"/>
      <c r="J49" s="243"/>
      <c r="K49" s="137"/>
      <c r="L49" s="136"/>
      <c r="M49" s="79"/>
      <c r="N49" s="79"/>
    </row>
    <row r="50" spans="2:16" s="63" customFormat="1" ht="15.6" thickBot="1" x14ac:dyDescent="0.3">
      <c r="B50" s="141">
        <v>25</v>
      </c>
      <c r="C50" s="241">
        <v>45349</v>
      </c>
      <c r="D50" s="242">
        <v>45352</v>
      </c>
      <c r="E50" s="213">
        <v>499</v>
      </c>
      <c r="F50" s="244" t="s">
        <v>137</v>
      </c>
      <c r="G50" s="213" t="s">
        <v>87</v>
      </c>
      <c r="H50" s="286">
        <v>602.62</v>
      </c>
      <c r="I50" s="243"/>
      <c r="J50" s="243"/>
      <c r="K50" s="137"/>
      <c r="L50" s="136"/>
      <c r="M50" s="79"/>
      <c r="N50" s="79"/>
    </row>
    <row r="51" spans="2:16" s="63" customFormat="1" ht="15.6" thickBot="1" x14ac:dyDescent="0.3">
      <c r="B51" s="141">
        <v>26</v>
      </c>
      <c r="C51" s="241">
        <v>45351</v>
      </c>
      <c r="D51" s="242">
        <v>45356</v>
      </c>
      <c r="E51" s="213" t="s">
        <v>93</v>
      </c>
      <c r="F51" s="244" t="s">
        <v>94</v>
      </c>
      <c r="G51" s="213" t="s">
        <v>138</v>
      </c>
      <c r="H51" s="283">
        <v>1474.39</v>
      </c>
      <c r="I51" s="243"/>
      <c r="J51" s="272"/>
      <c r="K51" s="137"/>
      <c r="L51" s="136"/>
      <c r="M51" s="79"/>
      <c r="N51" s="79"/>
    </row>
    <row r="52" spans="2:16" s="63" customFormat="1" ht="15.6" thickBot="1" x14ac:dyDescent="0.3">
      <c r="B52" s="141">
        <v>27</v>
      </c>
      <c r="C52" s="280">
        <v>45351</v>
      </c>
      <c r="D52" s="281">
        <v>45356</v>
      </c>
      <c r="E52" s="204" t="s">
        <v>93</v>
      </c>
      <c r="F52" s="206" t="s">
        <v>95</v>
      </c>
      <c r="G52" s="204" t="s">
        <v>138</v>
      </c>
      <c r="H52" s="222">
        <v>329.73</v>
      </c>
      <c r="I52" s="205"/>
      <c r="J52" s="207"/>
      <c r="K52" s="137"/>
      <c r="L52" s="136"/>
      <c r="M52" s="79"/>
      <c r="N52" s="79"/>
    </row>
    <row r="53" spans="2:16" s="63" customFormat="1" ht="15.6" thickBot="1" x14ac:dyDescent="0.3">
      <c r="B53" s="141">
        <v>28</v>
      </c>
      <c r="C53" s="280">
        <v>45351</v>
      </c>
      <c r="D53" s="281">
        <v>45356</v>
      </c>
      <c r="E53" s="204" t="s">
        <v>93</v>
      </c>
      <c r="F53" s="206" t="s">
        <v>96</v>
      </c>
      <c r="G53" s="204" t="s">
        <v>138</v>
      </c>
      <c r="H53" s="222">
        <v>43.46</v>
      </c>
      <c r="I53" s="205"/>
      <c r="J53" s="207"/>
      <c r="K53" s="137"/>
      <c r="L53" s="136"/>
      <c r="M53" s="79"/>
      <c r="N53" s="79"/>
    </row>
    <row r="54" spans="2:16" ht="16.2" thickBot="1" x14ac:dyDescent="0.35">
      <c r="B54" s="326" t="s">
        <v>18</v>
      </c>
      <c r="C54" s="327"/>
      <c r="D54" s="327"/>
      <c r="E54" s="327"/>
      <c r="F54" s="327"/>
      <c r="G54" s="328"/>
      <c r="H54" s="287">
        <f>SUM(H26:H53)</f>
        <v>16440.12</v>
      </c>
      <c r="I54" s="71"/>
      <c r="J54" s="80"/>
      <c r="K54" s="80"/>
      <c r="L54" s="80"/>
      <c r="M54" s="80"/>
      <c r="N54" s="78">
        <f>SUM(N26:N53)</f>
        <v>0</v>
      </c>
      <c r="P54" s="48">
        <f>N54-H54</f>
        <v>-16440.12</v>
      </c>
    </row>
    <row r="55" spans="2:16" ht="15.6" thickBot="1" x14ac:dyDescent="0.3">
      <c r="B55" s="14"/>
      <c r="C55" s="7"/>
      <c r="D55" s="7"/>
      <c r="E55" s="8"/>
      <c r="F55" s="9"/>
      <c r="G55" s="10"/>
      <c r="H55" s="224"/>
      <c r="N55" s="47">
        <f>SUM(J54:M54)</f>
        <v>0</v>
      </c>
    </row>
    <row r="56" spans="2:16" ht="16.2" thickBot="1" x14ac:dyDescent="0.35">
      <c r="B56" s="314" t="s">
        <v>11</v>
      </c>
      <c r="C56" s="315"/>
      <c r="D56" s="315"/>
      <c r="E56" s="315"/>
      <c r="F56" s="315"/>
      <c r="G56" s="316"/>
      <c r="H56" s="225" t="s">
        <v>19</v>
      </c>
    </row>
    <row r="57" spans="2:16" ht="15" x14ac:dyDescent="0.25">
      <c r="B57" s="305" t="s">
        <v>9</v>
      </c>
      <c r="C57" s="306"/>
      <c r="D57" s="306"/>
      <c r="E57" s="306"/>
      <c r="F57" s="306"/>
      <c r="G57" s="307"/>
      <c r="H57" s="250">
        <f>SUMIF(G26:G53,"Encargos",H26:H53)+SUMIF(G26:G53,"Recursos Humanos",H26:H53)</f>
        <v>5538.97</v>
      </c>
      <c r="I57" s="46">
        <f>H57/4</f>
        <v>1384.7425000000001</v>
      </c>
      <c r="J57" s="47">
        <v>4546.78</v>
      </c>
      <c r="K57" s="47">
        <v>4546.78</v>
      </c>
      <c r="L57" s="47">
        <v>4546.79</v>
      </c>
      <c r="M57" s="47">
        <v>4546.79</v>
      </c>
      <c r="N57" s="47">
        <f>SUM(J57:M57)</f>
        <v>18187.14</v>
      </c>
    </row>
    <row r="58" spans="2:16" ht="15" x14ac:dyDescent="0.25">
      <c r="B58" s="308" t="s">
        <v>5</v>
      </c>
      <c r="C58" s="309"/>
      <c r="D58" s="309"/>
      <c r="E58" s="309"/>
      <c r="F58" s="309"/>
      <c r="G58" s="310"/>
      <c r="H58" s="251">
        <f>SUMIF(G26:G53,"Material de consumo",H26:H53)</f>
        <v>2224.09</v>
      </c>
      <c r="I58" s="46">
        <f>H58/4</f>
        <v>556.02250000000004</v>
      </c>
      <c r="J58" s="47">
        <v>1636.78</v>
      </c>
      <c r="K58" s="47">
        <v>1636.79</v>
      </c>
      <c r="L58" s="47">
        <v>1636.79</v>
      </c>
      <c r="M58" s="47">
        <v>1636.79</v>
      </c>
      <c r="N58" s="47">
        <f>SUM(J58:M58)</f>
        <v>6547.15</v>
      </c>
    </row>
    <row r="59" spans="2:16" ht="15.6" thickBot="1" x14ac:dyDescent="0.3">
      <c r="B59" s="311" t="s">
        <v>6</v>
      </c>
      <c r="C59" s="312"/>
      <c r="D59" s="312"/>
      <c r="E59" s="312"/>
      <c r="F59" s="312"/>
      <c r="G59" s="313"/>
      <c r="H59" s="252">
        <f>SUMIF(G26:G53,"Serviços de Terceiros",H26:H53)</f>
        <v>8677.0600000000013</v>
      </c>
      <c r="I59" s="46">
        <f>H59/4</f>
        <v>2169.2650000000003</v>
      </c>
      <c r="J59" s="47">
        <v>3475.71</v>
      </c>
      <c r="K59" s="47">
        <v>3475.71</v>
      </c>
      <c r="L59" s="47">
        <v>3475.71</v>
      </c>
      <c r="M59" s="47">
        <v>3475.72</v>
      </c>
      <c r="N59" s="47">
        <f>SUM(J59:M59)</f>
        <v>13902.85</v>
      </c>
    </row>
    <row r="60" spans="2:16" ht="16.2" thickBot="1" x14ac:dyDescent="0.35">
      <c r="B60" s="314" t="s">
        <v>17</v>
      </c>
      <c r="C60" s="315"/>
      <c r="D60" s="315"/>
      <c r="E60" s="315"/>
      <c r="F60" s="315"/>
      <c r="G60" s="316"/>
      <c r="H60" s="253">
        <f t="shared" ref="H60:N60" si="0">SUM(H57:H59)</f>
        <v>16440.120000000003</v>
      </c>
      <c r="I60" s="46">
        <f t="shared" si="0"/>
        <v>4110.0300000000007</v>
      </c>
      <c r="J60" s="81">
        <f t="shared" si="0"/>
        <v>9659.27</v>
      </c>
      <c r="K60" s="81">
        <f t="shared" si="0"/>
        <v>9659.2799999999988</v>
      </c>
      <c r="L60" s="81">
        <f t="shared" si="0"/>
        <v>9659.2900000000009</v>
      </c>
      <c r="M60" s="81">
        <f t="shared" si="0"/>
        <v>9659.2999999999993</v>
      </c>
      <c r="N60" s="47">
        <f t="shared" si="0"/>
        <v>38637.14</v>
      </c>
    </row>
    <row r="61" spans="2:16" ht="15.6" x14ac:dyDescent="0.3">
      <c r="B61" s="42"/>
      <c r="C61" s="12"/>
      <c r="D61" s="12"/>
      <c r="E61" s="12"/>
      <c r="F61" s="13"/>
      <c r="G61" s="115"/>
      <c r="H61" s="254"/>
    </row>
    <row r="62" spans="2:16" ht="18" customHeight="1" x14ac:dyDescent="0.25">
      <c r="B62" s="292" t="s">
        <v>139</v>
      </c>
      <c r="C62" s="292"/>
      <c r="D62" s="292"/>
      <c r="E62" s="292"/>
      <c r="F62" s="146"/>
      <c r="G62" s="116"/>
      <c r="H62" s="255"/>
    </row>
    <row r="63" spans="2:16" ht="38.25" customHeight="1" x14ac:dyDescent="0.25">
      <c r="B63" s="318" t="s">
        <v>33</v>
      </c>
      <c r="C63" s="318"/>
      <c r="D63" s="318"/>
      <c r="E63" s="318"/>
      <c r="F63" s="318"/>
      <c r="G63" s="318"/>
      <c r="H63" s="318"/>
    </row>
    <row r="64" spans="2:16" ht="18" customHeight="1" x14ac:dyDescent="0.25">
      <c r="B64" s="145"/>
      <c r="C64" s="145"/>
      <c r="D64" s="145"/>
      <c r="E64" s="145"/>
      <c r="F64" s="145"/>
      <c r="G64" s="117"/>
      <c r="H64" s="256"/>
    </row>
    <row r="65" spans="2:8" ht="18" customHeight="1" x14ac:dyDescent="0.25">
      <c r="B65" s="145"/>
      <c r="C65" s="4"/>
      <c r="D65" s="4"/>
      <c r="E65" s="145"/>
      <c r="F65" s="145"/>
      <c r="G65" s="319"/>
      <c r="H65" s="319"/>
    </row>
    <row r="66" spans="2:8" ht="18" customHeight="1" x14ac:dyDescent="0.25">
      <c r="B66" s="295" t="s">
        <v>114</v>
      </c>
      <c r="C66" s="295"/>
      <c r="D66" s="295"/>
      <c r="E66" s="295"/>
      <c r="F66" s="295"/>
      <c r="G66" s="320"/>
      <c r="H66" s="320"/>
    </row>
    <row r="67" spans="2:8" ht="18" customHeight="1" x14ac:dyDescent="0.25">
      <c r="B67" s="44"/>
      <c r="C67" s="56"/>
      <c r="D67" s="56"/>
      <c r="E67" s="56"/>
      <c r="F67" s="56"/>
      <c r="G67" s="317"/>
      <c r="H67" s="317"/>
    </row>
    <row r="68" spans="2:8" ht="18" customHeight="1" x14ac:dyDescent="0.25">
      <c r="B68" s="44"/>
      <c r="C68" s="56"/>
      <c r="D68" s="56"/>
      <c r="E68" s="56"/>
      <c r="F68" s="56"/>
      <c r="G68" s="317"/>
      <c r="H68" s="317"/>
    </row>
    <row r="69" spans="2:8" ht="18" customHeight="1" x14ac:dyDescent="0.25">
      <c r="B69" s="44"/>
      <c r="C69" s="56"/>
      <c r="D69" s="56"/>
      <c r="E69" s="56"/>
      <c r="F69" s="56"/>
      <c r="G69" s="321"/>
      <c r="H69" s="321"/>
    </row>
    <row r="70" spans="2:8" ht="18" customHeight="1" x14ac:dyDescent="0.3">
      <c r="B70" s="44"/>
      <c r="C70" s="56"/>
      <c r="D70" s="56"/>
      <c r="E70" s="56"/>
      <c r="F70" s="56"/>
      <c r="G70" s="322"/>
      <c r="H70" s="322"/>
    </row>
    <row r="71" spans="2:8" ht="15" customHeight="1" x14ac:dyDescent="0.25">
      <c r="E71" s="3" t="s">
        <v>7</v>
      </c>
      <c r="F71" s="36" t="s">
        <v>10</v>
      </c>
      <c r="G71" s="320"/>
      <c r="H71" s="320"/>
    </row>
    <row r="72" spans="2:8" ht="12.9" customHeight="1" x14ac:dyDescent="0.25">
      <c r="F72" s="110" t="s">
        <v>51</v>
      </c>
      <c r="G72" s="319"/>
      <c r="H72" s="319"/>
    </row>
    <row r="73" spans="2:8" ht="12.9" customHeight="1" x14ac:dyDescent="0.25">
      <c r="F73" s="109" t="s">
        <v>52</v>
      </c>
      <c r="G73" s="320"/>
      <c r="H73" s="320"/>
    </row>
    <row r="74" spans="2:8" ht="12.9" customHeight="1" x14ac:dyDescent="0.25">
      <c r="F74" s="109" t="s">
        <v>53</v>
      </c>
      <c r="G74" s="317"/>
      <c r="H74" s="317"/>
    </row>
    <row r="75" spans="2:8" ht="12.9" customHeight="1" x14ac:dyDescent="0.25">
      <c r="G75" s="317"/>
      <c r="H75" s="317"/>
    </row>
    <row r="76" spans="2:8" ht="18" customHeight="1" x14ac:dyDescent="0.25">
      <c r="G76" s="321"/>
      <c r="H76" s="321"/>
    </row>
    <row r="77" spans="2:8" ht="18" customHeight="1" x14ac:dyDescent="0.3">
      <c r="G77" s="322"/>
      <c r="H77" s="322"/>
    </row>
    <row r="78" spans="2:8" ht="18" customHeight="1" x14ac:dyDescent="0.25">
      <c r="G78" s="127"/>
      <c r="H78" s="257"/>
    </row>
    <row r="79" spans="2:8" ht="18" customHeight="1" x14ac:dyDescent="0.25">
      <c r="G79" s="127"/>
      <c r="H79" s="257"/>
    </row>
    <row r="80" spans="2:8" ht="18" customHeight="1" x14ac:dyDescent="0.25">
      <c r="G80" s="127"/>
      <c r="H80" s="257"/>
    </row>
    <row r="81" spans="7:8" ht="18" customHeight="1" x14ac:dyDescent="0.25">
      <c r="G81" s="127"/>
      <c r="H81" s="257"/>
    </row>
    <row r="82" spans="7:8" ht="18" customHeight="1" x14ac:dyDescent="0.25">
      <c r="G82" s="127"/>
      <c r="H82" s="257"/>
    </row>
    <row r="83" spans="7:8" ht="18" customHeight="1" x14ac:dyDescent="0.25">
      <c r="G83" s="127"/>
      <c r="H83" s="257"/>
    </row>
  </sheetData>
  <autoFilter ref="G25:G60"/>
  <sortState ref="B26:N36">
    <sortCondition ref="D26:D36"/>
  </sortState>
  <mergeCells count="40">
    <mergeCell ref="B60:G60"/>
    <mergeCell ref="B17:H17"/>
    <mergeCell ref="B5:H5"/>
    <mergeCell ref="B6:H6"/>
    <mergeCell ref="B8:H8"/>
    <mergeCell ref="B9:H9"/>
    <mergeCell ref="B10:H10"/>
    <mergeCell ref="B11:H11"/>
    <mergeCell ref="B12:H12"/>
    <mergeCell ref="B13:H13"/>
    <mergeCell ref="B14:H14"/>
    <mergeCell ref="B15:H15"/>
    <mergeCell ref="B16:F16"/>
    <mergeCell ref="B54:G54"/>
    <mergeCell ref="B56:G56"/>
    <mergeCell ref="B57:G57"/>
    <mergeCell ref="B58:G58"/>
    <mergeCell ref="B59:G59"/>
    <mergeCell ref="B18:F18"/>
    <mergeCell ref="B19:F19"/>
    <mergeCell ref="B21:F21"/>
    <mergeCell ref="B22:F22"/>
    <mergeCell ref="B23:H23"/>
    <mergeCell ref="B20:D20"/>
    <mergeCell ref="G68:H68"/>
    <mergeCell ref="B62:E62"/>
    <mergeCell ref="B63:H63"/>
    <mergeCell ref="G65:H65"/>
    <mergeCell ref="B66:F66"/>
    <mergeCell ref="G66:H66"/>
    <mergeCell ref="G67:H67"/>
    <mergeCell ref="G75:H75"/>
    <mergeCell ref="G76:H76"/>
    <mergeCell ref="G77:H77"/>
    <mergeCell ref="G69:H69"/>
    <mergeCell ref="G70:H70"/>
    <mergeCell ref="G71:H71"/>
    <mergeCell ref="G72:H72"/>
    <mergeCell ref="G73:H73"/>
    <mergeCell ref="G74:H74"/>
  </mergeCells>
  <pageMargins left="0.25" right="0.25" top="0.75" bottom="0.75" header="0.3" footer="0.3"/>
  <pageSetup paperSize="9" scale="61" fitToHeight="0" orientation="portrait" horizontalDpi="360" verticalDpi="360" r:id="rId1"/>
  <headerFooter>
    <oddHeader>&amp;C&amp;G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B5:P74"/>
  <sheetViews>
    <sheetView showGridLines="0" topLeftCell="B16" zoomScaleSheetLayoutView="100" zoomScalePageLayoutView="55" workbookViewId="0">
      <selection activeCell="B46" sqref="B46:G46"/>
    </sheetView>
  </sheetViews>
  <sheetFormatPr defaultColWidth="9.109375" defaultRowHeight="18" customHeight="1" x14ac:dyDescent="0.25"/>
  <cols>
    <col min="1" max="1" width="4.33203125" style="2" customWidth="1"/>
    <col min="2" max="2" width="7.33203125" style="45" customWidth="1"/>
    <col min="3" max="3" width="12.6640625" style="5" bestFit="1" customWidth="1"/>
    <col min="4" max="4" width="16.109375" style="5" bestFit="1" customWidth="1"/>
    <col min="5" max="5" width="12.44140625" style="2" customWidth="1"/>
    <col min="6" max="6" width="64.5546875" style="2" bestFit="1" customWidth="1"/>
    <col min="7" max="7" width="24.5546875" style="118" customWidth="1"/>
    <col min="8" max="8" width="26.44140625" style="246" bestFit="1" customWidth="1"/>
    <col min="9" max="9" width="14.5546875" style="46" bestFit="1" customWidth="1"/>
    <col min="10" max="13" width="14.5546875" style="47" bestFit="1" customWidth="1"/>
    <col min="14" max="14" width="15.88671875" style="47" bestFit="1" customWidth="1"/>
    <col min="15" max="15" width="9.109375" style="2"/>
    <col min="16" max="16" width="15.88671875" style="2" bestFit="1" customWidth="1"/>
    <col min="17" max="16384" width="9.109375" style="2"/>
  </cols>
  <sheetData>
    <row r="5" spans="2:8" ht="18" customHeight="1" x14ac:dyDescent="0.25">
      <c r="B5" s="293" t="s">
        <v>0</v>
      </c>
      <c r="C5" s="293"/>
      <c r="D5" s="293"/>
      <c r="E5" s="293"/>
      <c r="F5" s="293"/>
      <c r="G5" s="293"/>
      <c r="H5" s="293"/>
    </row>
    <row r="6" spans="2:8" ht="18" customHeight="1" x14ac:dyDescent="0.25">
      <c r="B6" s="293" t="s">
        <v>1</v>
      </c>
      <c r="C6" s="293"/>
      <c r="D6" s="293"/>
      <c r="E6" s="293"/>
      <c r="F6" s="293"/>
      <c r="G6" s="293"/>
      <c r="H6" s="293"/>
    </row>
    <row r="7" spans="2:8" ht="18" customHeight="1" x14ac:dyDescent="0.25">
      <c r="B7" s="41"/>
      <c r="C7" s="1"/>
      <c r="D7" s="1"/>
      <c r="E7" s="94"/>
      <c r="F7" s="94"/>
      <c r="G7" s="126"/>
      <c r="H7" s="215"/>
    </row>
    <row r="8" spans="2:8" ht="15" customHeight="1" x14ac:dyDescent="0.3">
      <c r="B8" s="294" t="s">
        <v>43</v>
      </c>
      <c r="C8" s="294"/>
      <c r="D8" s="294"/>
      <c r="E8" s="294"/>
      <c r="F8" s="294"/>
      <c r="G8" s="294"/>
      <c r="H8" s="294"/>
    </row>
    <row r="9" spans="2:8" ht="15" customHeight="1" x14ac:dyDescent="0.3">
      <c r="B9" s="294" t="s">
        <v>54</v>
      </c>
      <c r="C9" s="294"/>
      <c r="D9" s="294"/>
      <c r="E9" s="294"/>
      <c r="F9" s="294"/>
      <c r="G9" s="294"/>
      <c r="H9" s="294"/>
    </row>
    <row r="10" spans="2:8" ht="15" customHeight="1" x14ac:dyDescent="0.3">
      <c r="B10" s="294" t="s">
        <v>36</v>
      </c>
      <c r="C10" s="294"/>
      <c r="D10" s="294"/>
      <c r="E10" s="294"/>
      <c r="F10" s="294"/>
      <c r="G10" s="294"/>
      <c r="H10" s="294"/>
    </row>
    <row r="11" spans="2:8" ht="15" customHeight="1" x14ac:dyDescent="0.3">
      <c r="B11" s="295" t="s">
        <v>44</v>
      </c>
      <c r="C11" s="295"/>
      <c r="D11" s="295"/>
      <c r="E11" s="295"/>
      <c r="F11" s="295"/>
      <c r="G11" s="295"/>
      <c r="H11" s="295"/>
    </row>
    <row r="12" spans="2:8" ht="15" customHeight="1" x14ac:dyDescent="0.3">
      <c r="B12" s="294" t="s">
        <v>37</v>
      </c>
      <c r="C12" s="294"/>
      <c r="D12" s="294"/>
      <c r="E12" s="294"/>
      <c r="F12" s="294"/>
      <c r="G12" s="294"/>
      <c r="H12" s="294"/>
    </row>
    <row r="13" spans="2:8" ht="15" customHeight="1" x14ac:dyDescent="0.3">
      <c r="B13" s="294" t="s">
        <v>38</v>
      </c>
      <c r="C13" s="294"/>
      <c r="D13" s="294"/>
      <c r="E13" s="294"/>
      <c r="F13" s="294"/>
      <c r="G13" s="294"/>
      <c r="H13" s="294"/>
    </row>
    <row r="14" spans="2:8" ht="15" customHeight="1" x14ac:dyDescent="0.3">
      <c r="B14" s="294" t="s">
        <v>39</v>
      </c>
      <c r="C14" s="294"/>
      <c r="D14" s="294"/>
      <c r="E14" s="294"/>
      <c r="F14" s="294"/>
      <c r="G14" s="294"/>
      <c r="H14" s="294"/>
    </row>
    <row r="15" spans="2:8" ht="15" customHeight="1" x14ac:dyDescent="0.3">
      <c r="B15" s="294" t="s">
        <v>40</v>
      </c>
      <c r="C15" s="294"/>
      <c r="D15" s="294"/>
      <c r="E15" s="294"/>
      <c r="F15" s="294"/>
      <c r="G15" s="294"/>
      <c r="H15" s="294"/>
    </row>
    <row r="16" spans="2:8" ht="15" customHeight="1" x14ac:dyDescent="0.3">
      <c r="B16" s="296" t="s">
        <v>117</v>
      </c>
      <c r="C16" s="296"/>
      <c r="D16" s="296"/>
      <c r="E16" s="296"/>
      <c r="F16" s="296"/>
      <c r="G16" s="111"/>
      <c r="H16" s="245"/>
    </row>
    <row r="17" spans="2:14" ht="15" customHeight="1" x14ac:dyDescent="0.25">
      <c r="B17" s="292" t="s">
        <v>112</v>
      </c>
      <c r="C17" s="292"/>
      <c r="D17" s="292"/>
      <c r="E17" s="292"/>
      <c r="F17" s="292"/>
      <c r="G17" s="292"/>
      <c r="H17" s="292"/>
    </row>
    <row r="18" spans="2:14" ht="15" customHeight="1" x14ac:dyDescent="0.25">
      <c r="B18" s="133" t="s">
        <v>14</v>
      </c>
      <c r="C18" s="133"/>
      <c r="D18" s="133"/>
      <c r="E18" s="133"/>
      <c r="F18" s="30"/>
      <c r="G18" s="30"/>
      <c r="H18" s="217"/>
    </row>
    <row r="19" spans="2:14" ht="15" customHeight="1" x14ac:dyDescent="0.3">
      <c r="B19" s="292" t="s">
        <v>20</v>
      </c>
      <c r="C19" s="292"/>
      <c r="D19" s="292"/>
      <c r="E19" s="292"/>
      <c r="F19" s="292"/>
      <c r="G19" s="112">
        <v>0</v>
      </c>
      <c r="H19" s="217"/>
    </row>
    <row r="20" spans="2:14" ht="15" customHeight="1" x14ac:dyDescent="0.3">
      <c r="B20" s="292" t="s">
        <v>113</v>
      </c>
      <c r="C20" s="292"/>
      <c r="D20" s="292"/>
      <c r="E20" s="122"/>
      <c r="F20" s="122"/>
      <c r="G20" s="112">
        <v>52105.8</v>
      </c>
      <c r="H20" s="217"/>
    </row>
    <row r="21" spans="2:14" ht="15" customHeight="1" x14ac:dyDescent="0.25">
      <c r="B21" s="292" t="s">
        <v>16</v>
      </c>
      <c r="C21" s="292"/>
      <c r="D21" s="292"/>
      <c r="E21" s="292"/>
      <c r="F21" s="292"/>
      <c r="G21" s="113"/>
    </row>
    <row r="22" spans="2:14" ht="15" customHeight="1" x14ac:dyDescent="0.25">
      <c r="B22" s="297" t="s">
        <v>7</v>
      </c>
      <c r="C22" s="297"/>
      <c r="D22" s="297"/>
      <c r="E22" s="297"/>
      <c r="F22" s="297"/>
      <c r="G22" s="113">
        <f>SUM(G19:G21)</f>
        <v>52105.8</v>
      </c>
    </row>
    <row r="23" spans="2:14" ht="28.5" customHeight="1" x14ac:dyDescent="0.25">
      <c r="B23" s="298" t="s">
        <v>58</v>
      </c>
      <c r="C23" s="298"/>
      <c r="D23" s="298"/>
      <c r="E23" s="298"/>
      <c r="F23" s="298"/>
      <c r="G23" s="298"/>
      <c r="H23" s="298"/>
    </row>
    <row r="24" spans="2:14" ht="15.6" thickBot="1" x14ac:dyDescent="0.3">
      <c r="B24" s="96"/>
      <c r="C24" s="96"/>
      <c r="D24" s="96"/>
      <c r="E24" s="96"/>
      <c r="F24" s="96"/>
      <c r="G24" s="114"/>
      <c r="H24" s="247"/>
    </row>
    <row r="25" spans="2:14" ht="54.75" customHeight="1" thickBot="1" x14ac:dyDescent="0.35">
      <c r="B25" s="53" t="s">
        <v>8</v>
      </c>
      <c r="C25" s="54" t="s">
        <v>21</v>
      </c>
      <c r="D25" s="54" t="s">
        <v>22</v>
      </c>
      <c r="E25" s="53" t="s">
        <v>2</v>
      </c>
      <c r="F25" s="53" t="s">
        <v>3</v>
      </c>
      <c r="G25" s="55" t="s">
        <v>4</v>
      </c>
      <c r="H25" s="220" t="s">
        <v>13</v>
      </c>
      <c r="I25" s="65" t="s">
        <v>31</v>
      </c>
      <c r="J25" s="74" t="s">
        <v>23</v>
      </c>
      <c r="K25" s="75" t="s">
        <v>24</v>
      </c>
      <c r="L25" s="76" t="s">
        <v>25</v>
      </c>
      <c r="M25" s="77" t="s">
        <v>26</v>
      </c>
      <c r="N25" s="82" t="s">
        <v>27</v>
      </c>
    </row>
    <row r="26" spans="2:14" s="63" customFormat="1" ht="15.6" customHeight="1" thickBot="1" x14ac:dyDescent="0.3">
      <c r="B26" s="91">
        <v>1</v>
      </c>
      <c r="C26" s="236">
        <v>45322</v>
      </c>
      <c r="D26" s="237">
        <v>45348</v>
      </c>
      <c r="E26" s="198" t="s">
        <v>89</v>
      </c>
      <c r="F26" s="200" t="s">
        <v>140</v>
      </c>
      <c r="G26" s="198" t="s">
        <v>99</v>
      </c>
      <c r="H26" s="282">
        <v>2357.2600000000002</v>
      </c>
      <c r="I26" s="199"/>
      <c r="J26" s="270"/>
      <c r="K26" s="79"/>
      <c r="L26" s="79"/>
      <c r="M26" s="79"/>
      <c r="N26" s="79"/>
    </row>
    <row r="27" spans="2:14" s="63" customFormat="1" ht="15.6" thickBot="1" x14ac:dyDescent="0.3">
      <c r="B27" s="90">
        <v>2</v>
      </c>
      <c r="C27" s="241">
        <v>45322</v>
      </c>
      <c r="D27" s="242">
        <v>45348</v>
      </c>
      <c r="E27" s="213" t="s">
        <v>89</v>
      </c>
      <c r="F27" s="244" t="s">
        <v>141</v>
      </c>
      <c r="G27" s="213" t="s">
        <v>99</v>
      </c>
      <c r="H27" s="283" t="s">
        <v>103</v>
      </c>
      <c r="I27" s="243"/>
      <c r="J27" s="213"/>
      <c r="K27" s="79"/>
      <c r="L27" s="79"/>
      <c r="M27" s="79"/>
      <c r="N27" s="79"/>
    </row>
    <row r="28" spans="2:14" s="63" customFormat="1" ht="16.2" thickBot="1" x14ac:dyDescent="0.35">
      <c r="B28" s="91">
        <v>3</v>
      </c>
      <c r="C28" s="241">
        <v>45322</v>
      </c>
      <c r="D28" s="242">
        <v>45348</v>
      </c>
      <c r="E28" s="213" t="s">
        <v>93</v>
      </c>
      <c r="F28" s="244" t="s">
        <v>95</v>
      </c>
      <c r="G28" s="213" t="s">
        <v>99</v>
      </c>
      <c r="H28" s="283">
        <v>632.20000000000005</v>
      </c>
      <c r="I28" s="271"/>
      <c r="J28" s="272"/>
      <c r="K28" s="79"/>
      <c r="L28" s="79"/>
      <c r="M28" s="79"/>
      <c r="N28" s="79"/>
    </row>
    <row r="29" spans="2:14" s="63" customFormat="1" ht="15.6" thickBot="1" x14ac:dyDescent="0.3">
      <c r="B29" s="91">
        <v>4</v>
      </c>
      <c r="C29" s="241">
        <v>45322</v>
      </c>
      <c r="D29" s="242">
        <v>45348</v>
      </c>
      <c r="E29" s="213" t="s">
        <v>93</v>
      </c>
      <c r="F29" s="244" t="s">
        <v>100</v>
      </c>
      <c r="G29" s="213" t="s">
        <v>99</v>
      </c>
      <c r="H29" s="283">
        <v>65.760000000000005</v>
      </c>
      <c r="I29" s="243"/>
      <c r="J29" s="272"/>
      <c r="K29" s="79"/>
      <c r="L29" s="79"/>
      <c r="M29" s="79"/>
      <c r="N29" s="79"/>
    </row>
    <row r="30" spans="2:14" s="63" customFormat="1" ht="15.6" thickBot="1" x14ac:dyDescent="0.3">
      <c r="B30" s="91">
        <v>5</v>
      </c>
      <c r="C30" s="241">
        <v>45322</v>
      </c>
      <c r="D30" s="242">
        <v>45348</v>
      </c>
      <c r="E30" s="213" t="s">
        <v>93</v>
      </c>
      <c r="F30" s="244" t="s">
        <v>101</v>
      </c>
      <c r="G30" s="213" t="s">
        <v>99</v>
      </c>
      <c r="H30" s="283">
        <v>2971.08</v>
      </c>
      <c r="I30" s="243"/>
      <c r="J30" s="272"/>
      <c r="K30" s="79"/>
      <c r="L30" s="79"/>
      <c r="M30" s="79"/>
      <c r="N30" s="79"/>
    </row>
    <row r="31" spans="2:14" s="63" customFormat="1" ht="15.6" thickBot="1" x14ac:dyDescent="0.3">
      <c r="B31" s="91">
        <v>6</v>
      </c>
      <c r="C31" s="241">
        <v>45350</v>
      </c>
      <c r="D31" s="242">
        <v>45350</v>
      </c>
      <c r="E31" s="213" t="s">
        <v>123</v>
      </c>
      <c r="F31" s="244" t="s">
        <v>142</v>
      </c>
      <c r="G31" s="213" t="s">
        <v>147</v>
      </c>
      <c r="H31" s="283">
        <v>72.2</v>
      </c>
      <c r="I31" s="272"/>
      <c r="J31" s="243"/>
      <c r="K31" s="79"/>
      <c r="L31" s="79"/>
      <c r="M31" s="79"/>
      <c r="N31" s="79"/>
    </row>
    <row r="32" spans="2:14" s="63" customFormat="1" ht="15.6" thickBot="1" x14ac:dyDescent="0.3">
      <c r="B32" s="91">
        <v>7</v>
      </c>
      <c r="C32" s="241">
        <v>45350</v>
      </c>
      <c r="D32" s="242">
        <v>45350</v>
      </c>
      <c r="E32" s="213" t="s">
        <v>123</v>
      </c>
      <c r="F32" s="244" t="s">
        <v>142</v>
      </c>
      <c r="G32" s="213" t="s">
        <v>147</v>
      </c>
      <c r="H32" s="283">
        <v>665.4</v>
      </c>
      <c r="I32" s="272"/>
      <c r="J32" s="243"/>
      <c r="K32" s="79"/>
      <c r="L32" s="79"/>
      <c r="M32" s="79"/>
      <c r="N32" s="79"/>
    </row>
    <row r="33" spans="2:16" s="63" customFormat="1" ht="15.6" thickBot="1" x14ac:dyDescent="0.3">
      <c r="B33" s="91">
        <v>8</v>
      </c>
      <c r="C33" s="241">
        <v>45350</v>
      </c>
      <c r="D33" s="242">
        <v>45350</v>
      </c>
      <c r="E33" s="213" t="s">
        <v>123</v>
      </c>
      <c r="F33" s="244" t="s">
        <v>142</v>
      </c>
      <c r="G33" s="213" t="s">
        <v>147</v>
      </c>
      <c r="H33" s="283">
        <v>45.6</v>
      </c>
      <c r="I33" s="272"/>
      <c r="J33" s="243"/>
      <c r="K33" s="79"/>
      <c r="L33" s="79"/>
      <c r="M33" s="79"/>
      <c r="N33" s="79"/>
    </row>
    <row r="34" spans="2:16" s="63" customFormat="1" ht="15.6" thickBot="1" x14ac:dyDescent="0.3">
      <c r="B34" s="91">
        <v>9</v>
      </c>
      <c r="C34" s="241">
        <v>45314</v>
      </c>
      <c r="D34" s="242">
        <v>45350</v>
      </c>
      <c r="E34" s="213" t="s">
        <v>123</v>
      </c>
      <c r="F34" s="244" t="s">
        <v>143</v>
      </c>
      <c r="G34" s="213" t="s">
        <v>147</v>
      </c>
      <c r="H34" s="286">
        <v>476.01</v>
      </c>
      <c r="I34" s="279"/>
      <c r="J34" s="243"/>
      <c r="K34" s="79"/>
      <c r="L34" s="79"/>
      <c r="M34" s="79"/>
      <c r="N34" s="79"/>
    </row>
    <row r="35" spans="2:16" s="63" customFormat="1" ht="15.6" thickBot="1" x14ac:dyDescent="0.3">
      <c r="B35" s="91">
        <v>10</v>
      </c>
      <c r="C35" s="241">
        <v>45343</v>
      </c>
      <c r="D35" s="242">
        <v>45350</v>
      </c>
      <c r="E35" s="213" t="s">
        <v>123</v>
      </c>
      <c r="F35" s="244" t="s">
        <v>143</v>
      </c>
      <c r="G35" s="213" t="s">
        <v>147</v>
      </c>
      <c r="H35" s="286">
        <v>699.64</v>
      </c>
      <c r="I35" s="279"/>
      <c r="J35" s="243"/>
      <c r="K35" s="79"/>
      <c r="L35" s="79"/>
      <c r="M35" s="79"/>
      <c r="N35" s="79"/>
    </row>
    <row r="36" spans="2:16" s="63" customFormat="1" ht="15.6" thickBot="1" x14ac:dyDescent="0.3">
      <c r="B36" s="91">
        <v>11</v>
      </c>
      <c r="C36" s="241">
        <v>45343</v>
      </c>
      <c r="D36" s="242">
        <v>45350</v>
      </c>
      <c r="E36" s="213" t="s">
        <v>123</v>
      </c>
      <c r="F36" s="244" t="s">
        <v>143</v>
      </c>
      <c r="G36" s="213" t="s">
        <v>147</v>
      </c>
      <c r="H36" s="286">
        <v>206.64</v>
      </c>
      <c r="I36" s="279"/>
      <c r="J36" s="243"/>
      <c r="K36" s="79"/>
      <c r="L36" s="79"/>
      <c r="M36" s="79"/>
      <c r="N36" s="79"/>
    </row>
    <row r="37" spans="2:16" s="63" customFormat="1" ht="15.6" thickBot="1" x14ac:dyDescent="0.3">
      <c r="B37" s="91">
        <v>12</v>
      </c>
      <c r="C37" s="241">
        <v>45351</v>
      </c>
      <c r="D37" s="242">
        <v>45351</v>
      </c>
      <c r="E37" s="213" t="s">
        <v>89</v>
      </c>
      <c r="F37" s="244" t="s">
        <v>140</v>
      </c>
      <c r="G37" s="213" t="s">
        <v>144</v>
      </c>
      <c r="H37" s="283">
        <v>2357.2600000000002</v>
      </c>
      <c r="I37" s="243"/>
      <c r="J37" s="272"/>
      <c r="K37" s="79"/>
      <c r="L37" s="79"/>
      <c r="M37" s="79"/>
      <c r="N37" s="79"/>
    </row>
    <row r="38" spans="2:16" s="63" customFormat="1" ht="15.6" thickBot="1" x14ac:dyDescent="0.3">
      <c r="B38" s="91">
        <v>13</v>
      </c>
      <c r="C38" s="241">
        <v>45351</v>
      </c>
      <c r="D38" s="242">
        <v>45351</v>
      </c>
      <c r="E38" s="213" t="s">
        <v>89</v>
      </c>
      <c r="F38" s="244" t="s">
        <v>141</v>
      </c>
      <c r="G38" s="213" t="s">
        <v>144</v>
      </c>
      <c r="H38" s="283">
        <v>3400.37</v>
      </c>
      <c r="I38" s="243"/>
      <c r="J38" s="272"/>
      <c r="K38" s="79"/>
      <c r="L38" s="79"/>
      <c r="M38" s="79"/>
      <c r="N38" s="79"/>
    </row>
    <row r="39" spans="2:16" s="63" customFormat="1" ht="16.2" thickBot="1" x14ac:dyDescent="0.35">
      <c r="B39" s="91">
        <v>14</v>
      </c>
      <c r="C39" s="241">
        <v>45351</v>
      </c>
      <c r="D39" s="242">
        <v>45352</v>
      </c>
      <c r="E39" s="213">
        <v>4048</v>
      </c>
      <c r="F39" s="244" t="s">
        <v>130</v>
      </c>
      <c r="G39" s="213" t="s">
        <v>148</v>
      </c>
      <c r="H39" s="286">
        <v>539.58000000000004</v>
      </c>
      <c r="I39" s="243"/>
      <c r="J39" s="271"/>
      <c r="K39" s="79"/>
      <c r="L39" s="79"/>
      <c r="M39" s="79"/>
      <c r="N39" s="79"/>
    </row>
    <row r="40" spans="2:16" s="19" customFormat="1" ht="15.6" thickBot="1" x14ac:dyDescent="0.3">
      <c r="B40" s="91">
        <v>15</v>
      </c>
      <c r="C40" s="241">
        <v>45351</v>
      </c>
      <c r="D40" s="242">
        <v>45356</v>
      </c>
      <c r="E40" s="213" t="s">
        <v>93</v>
      </c>
      <c r="F40" s="244" t="s">
        <v>94</v>
      </c>
      <c r="G40" s="213" t="s">
        <v>144</v>
      </c>
      <c r="H40" s="286">
        <v>2547.77</v>
      </c>
      <c r="I40" s="243"/>
      <c r="J40" s="279"/>
      <c r="K40" s="79"/>
      <c r="L40" s="79"/>
      <c r="M40" s="79"/>
      <c r="N40" s="79"/>
    </row>
    <row r="41" spans="2:16" s="19" customFormat="1" ht="15.6" thickBot="1" x14ac:dyDescent="0.3">
      <c r="B41" s="91">
        <v>16</v>
      </c>
      <c r="C41" s="241">
        <v>45351</v>
      </c>
      <c r="D41" s="242">
        <v>45356</v>
      </c>
      <c r="E41" s="213" t="s">
        <v>93</v>
      </c>
      <c r="F41" s="244" t="s">
        <v>95</v>
      </c>
      <c r="G41" s="213" t="s">
        <v>144</v>
      </c>
      <c r="H41" s="286">
        <v>526.05999999999995</v>
      </c>
      <c r="I41" s="243"/>
      <c r="J41" s="279"/>
      <c r="K41" s="79"/>
      <c r="L41" s="79"/>
      <c r="M41" s="79"/>
      <c r="N41" s="79"/>
    </row>
    <row r="42" spans="2:16" s="19" customFormat="1" ht="15" customHeight="1" thickBot="1" x14ac:dyDescent="0.3">
      <c r="B42" s="90">
        <v>17</v>
      </c>
      <c r="C42" s="241">
        <v>45351</v>
      </c>
      <c r="D42" s="242">
        <v>45356</v>
      </c>
      <c r="E42" s="213" t="s">
        <v>93</v>
      </c>
      <c r="F42" s="244" t="s">
        <v>96</v>
      </c>
      <c r="G42" s="213" t="s">
        <v>144</v>
      </c>
      <c r="H42" s="286">
        <v>65.760000000000005</v>
      </c>
      <c r="I42" s="243"/>
      <c r="J42" s="279"/>
      <c r="K42" s="79"/>
      <c r="L42" s="79"/>
      <c r="M42" s="79"/>
      <c r="N42" s="79"/>
    </row>
    <row r="43" spans="2:16" ht="16.2" thickBot="1" x14ac:dyDescent="0.35">
      <c r="B43" s="326" t="s">
        <v>18</v>
      </c>
      <c r="C43" s="327"/>
      <c r="D43" s="327"/>
      <c r="E43" s="327"/>
      <c r="F43" s="327"/>
      <c r="G43" s="325"/>
      <c r="H43" s="249">
        <f>SUM(H26:H42)</f>
        <v>17628.59</v>
      </c>
      <c r="I43" s="71"/>
      <c r="J43" s="80"/>
      <c r="K43" s="80"/>
      <c r="L43" s="80"/>
      <c r="M43" s="80"/>
      <c r="N43" s="78">
        <f>SUM(N26:N42)</f>
        <v>0</v>
      </c>
      <c r="P43" s="48">
        <f>N43-H43</f>
        <v>-17628.59</v>
      </c>
    </row>
    <row r="44" spans="2:16" ht="15.6" thickBot="1" x14ac:dyDescent="0.3">
      <c r="B44" s="14"/>
      <c r="C44" s="7"/>
      <c r="D44" s="7"/>
      <c r="E44" s="8"/>
      <c r="F44" s="9"/>
      <c r="G44" s="10"/>
      <c r="H44" s="224"/>
      <c r="N44" s="47">
        <f>SUM(J43:M43)</f>
        <v>0</v>
      </c>
    </row>
    <row r="45" spans="2:16" ht="16.2" thickBot="1" x14ac:dyDescent="0.35">
      <c r="B45" s="302" t="s">
        <v>11</v>
      </c>
      <c r="C45" s="303"/>
      <c r="D45" s="303"/>
      <c r="E45" s="303"/>
      <c r="F45" s="303"/>
      <c r="G45" s="304"/>
      <c r="H45" s="225" t="s">
        <v>19</v>
      </c>
    </row>
    <row r="46" spans="2:16" ht="15" x14ac:dyDescent="0.25">
      <c r="B46" s="305" t="s">
        <v>9</v>
      </c>
      <c r="C46" s="306"/>
      <c r="D46" s="306"/>
      <c r="E46" s="306"/>
      <c r="F46" s="306"/>
      <c r="G46" s="307"/>
      <c r="H46" s="250">
        <f>SUMIF(G26:G42,"Encargos",H26:H42)+SUMIF(G26:G42,"Recursos Humanos",H26:H42)</f>
        <v>14923.52</v>
      </c>
      <c r="I46" s="46">
        <f>H46/4</f>
        <v>3730.88</v>
      </c>
      <c r="J46" s="47">
        <v>4546.78</v>
      </c>
      <c r="K46" s="47">
        <v>4546.78</v>
      </c>
      <c r="L46" s="47">
        <v>4546.79</v>
      </c>
      <c r="M46" s="47">
        <v>4546.79</v>
      </c>
      <c r="N46" s="47">
        <f>SUM(J46:M46)</f>
        <v>18187.14</v>
      </c>
    </row>
    <row r="47" spans="2:16" ht="15" x14ac:dyDescent="0.25">
      <c r="B47" s="289"/>
      <c r="C47" s="290"/>
      <c r="D47" s="290"/>
      <c r="E47" s="290"/>
      <c r="F47" s="290"/>
      <c r="G47" s="291" t="s">
        <v>145</v>
      </c>
      <c r="H47" s="251">
        <f>SUMIF(G26:G42,"utilidade pública",H26:H42)</f>
        <v>2165.4899999999998</v>
      </c>
      <c r="I47" s="46">
        <f>H47/4</f>
        <v>541.37249999999995</v>
      </c>
      <c r="J47" s="47">
        <v>1636.78</v>
      </c>
      <c r="K47" s="47">
        <v>1636.79</v>
      </c>
      <c r="L47" s="47">
        <v>1636.79</v>
      </c>
      <c r="M47" s="47">
        <v>1636.79</v>
      </c>
      <c r="N47" s="47">
        <f>SUM(J47:M47)</f>
        <v>6547.15</v>
      </c>
    </row>
    <row r="48" spans="2:16" ht="15" x14ac:dyDescent="0.25">
      <c r="B48" s="308" t="s">
        <v>146</v>
      </c>
      <c r="C48" s="309"/>
      <c r="D48" s="309"/>
      <c r="E48" s="309"/>
      <c r="F48" s="309"/>
      <c r="G48" s="310"/>
      <c r="H48" s="288">
        <f>SUMIF(G26:G42,"gastos administrativos",H26:H42)</f>
        <v>539.58000000000004</v>
      </c>
    </row>
    <row r="49" spans="2:14" ht="15.6" thickBot="1" x14ac:dyDescent="0.3">
      <c r="B49" s="311" t="s">
        <v>6</v>
      </c>
      <c r="C49" s="312"/>
      <c r="D49" s="312"/>
      <c r="E49" s="312"/>
      <c r="F49" s="312"/>
      <c r="G49" s="313"/>
      <c r="H49" s="252">
        <f>SUMIF(G26:G42,"Serviços de Terceiros",H26:H42)</f>
        <v>0</v>
      </c>
      <c r="I49" s="46">
        <f>H49/4</f>
        <v>0</v>
      </c>
      <c r="J49" s="47">
        <v>3475.71</v>
      </c>
      <c r="K49" s="47">
        <v>3475.71</v>
      </c>
      <c r="L49" s="47">
        <v>3475.71</v>
      </c>
      <c r="M49" s="47">
        <v>3475.72</v>
      </c>
      <c r="N49" s="47">
        <f>SUM(J49:M49)</f>
        <v>13902.85</v>
      </c>
    </row>
    <row r="50" spans="2:14" ht="16.2" thickBot="1" x14ac:dyDescent="0.35">
      <c r="B50" s="314" t="s">
        <v>17</v>
      </c>
      <c r="C50" s="315"/>
      <c r="D50" s="315"/>
      <c r="E50" s="315"/>
      <c r="F50" s="315"/>
      <c r="G50" s="316"/>
      <c r="H50" s="253">
        <f>SUM(H46:H49)</f>
        <v>17628.590000000004</v>
      </c>
      <c r="I50" s="46">
        <f t="shared" ref="I50:N50" si="0">SUM(I46:I49)</f>
        <v>4272.2525000000005</v>
      </c>
      <c r="J50" s="81">
        <f t="shared" si="0"/>
        <v>9659.27</v>
      </c>
      <c r="K50" s="81">
        <f t="shared" si="0"/>
        <v>9659.2799999999988</v>
      </c>
      <c r="L50" s="81">
        <f t="shared" si="0"/>
        <v>9659.2900000000009</v>
      </c>
      <c r="M50" s="81">
        <f t="shared" si="0"/>
        <v>9659.2999999999993</v>
      </c>
      <c r="N50" s="47">
        <f t="shared" si="0"/>
        <v>38637.14</v>
      </c>
    </row>
    <row r="51" spans="2:14" ht="15.6" x14ac:dyDescent="0.3">
      <c r="B51" s="42"/>
      <c r="C51" s="12"/>
      <c r="D51" s="12"/>
      <c r="E51" s="12"/>
      <c r="F51" s="13"/>
      <c r="G51" s="115"/>
      <c r="H51" s="254"/>
    </row>
    <row r="52" spans="2:14" ht="15.6" x14ac:dyDescent="0.3">
      <c r="B52" s="43"/>
      <c r="C52" s="98"/>
      <c r="D52" s="98"/>
      <c r="E52" s="98"/>
      <c r="F52" s="98"/>
      <c r="G52" s="115"/>
      <c r="H52" s="254"/>
    </row>
    <row r="53" spans="2:14" ht="18" customHeight="1" x14ac:dyDescent="0.25">
      <c r="B53" s="292" t="s">
        <v>115</v>
      </c>
      <c r="C53" s="292"/>
      <c r="D53" s="292"/>
      <c r="E53" s="292"/>
      <c r="F53" s="95"/>
      <c r="G53" s="116"/>
      <c r="H53" s="255"/>
    </row>
    <row r="54" spans="2:14" ht="38.25" customHeight="1" x14ac:dyDescent="0.25">
      <c r="B54" s="318" t="s">
        <v>33</v>
      </c>
      <c r="C54" s="318"/>
      <c r="D54" s="318"/>
      <c r="E54" s="318"/>
      <c r="F54" s="318"/>
      <c r="G54" s="318"/>
      <c r="H54" s="318"/>
    </row>
    <row r="55" spans="2:14" ht="18" customHeight="1" x14ac:dyDescent="0.25">
      <c r="B55" s="97"/>
      <c r="C55" s="97"/>
      <c r="D55" s="97"/>
      <c r="E55" s="97"/>
      <c r="F55" s="97"/>
      <c r="G55" s="117"/>
      <c r="H55" s="256"/>
    </row>
    <row r="56" spans="2:14" ht="18" customHeight="1" x14ac:dyDescent="0.25">
      <c r="B56" s="97"/>
      <c r="C56" s="4"/>
      <c r="D56" s="4"/>
      <c r="E56" s="97"/>
      <c r="F56" s="97"/>
      <c r="G56" s="319"/>
      <c r="H56" s="319"/>
    </row>
    <row r="57" spans="2:14" ht="18" customHeight="1" x14ac:dyDescent="0.25">
      <c r="B57" s="295" t="s">
        <v>114</v>
      </c>
      <c r="C57" s="295"/>
      <c r="D57" s="295"/>
      <c r="E57" s="295"/>
      <c r="F57" s="295"/>
      <c r="G57" s="320"/>
      <c r="H57" s="320"/>
    </row>
    <row r="58" spans="2:14" ht="18" customHeight="1" x14ac:dyDescent="0.25">
      <c r="B58" s="44"/>
      <c r="C58" s="95"/>
      <c r="D58" s="95"/>
      <c r="E58" s="95"/>
      <c r="F58" s="95"/>
      <c r="G58" s="317"/>
      <c r="H58" s="317"/>
    </row>
    <row r="59" spans="2:14" ht="18" customHeight="1" x14ac:dyDescent="0.25">
      <c r="B59" s="44"/>
      <c r="C59" s="95"/>
      <c r="D59" s="95"/>
      <c r="E59" s="95"/>
      <c r="F59" s="95"/>
      <c r="G59" s="317"/>
      <c r="H59" s="317"/>
    </row>
    <row r="60" spans="2:14" ht="18" customHeight="1" x14ac:dyDescent="0.25">
      <c r="B60" s="44"/>
      <c r="C60" s="95"/>
      <c r="D60" s="95"/>
      <c r="E60" s="95"/>
      <c r="F60" s="95"/>
      <c r="G60" s="321"/>
      <c r="H60" s="321"/>
    </row>
    <row r="61" spans="2:14" ht="18" customHeight="1" x14ac:dyDescent="0.3">
      <c r="B61" s="44"/>
      <c r="C61" s="95"/>
      <c r="D61" s="95"/>
      <c r="E61" s="95"/>
      <c r="F61" s="95"/>
      <c r="G61" s="322"/>
      <c r="H61" s="322"/>
    </row>
    <row r="62" spans="2:14" ht="15" customHeight="1" x14ac:dyDescent="0.25">
      <c r="E62" s="3" t="s">
        <v>7</v>
      </c>
      <c r="F62" s="36" t="s">
        <v>10</v>
      </c>
      <c r="G62" s="320"/>
      <c r="H62" s="320"/>
    </row>
    <row r="63" spans="2:14" ht="12.9" customHeight="1" x14ac:dyDescent="0.25">
      <c r="F63" s="110" t="s">
        <v>51</v>
      </c>
      <c r="G63" s="319"/>
      <c r="H63" s="319"/>
    </row>
    <row r="64" spans="2:14" ht="12.9" customHeight="1" x14ac:dyDescent="0.25">
      <c r="F64" s="109" t="s">
        <v>52</v>
      </c>
      <c r="G64" s="320"/>
      <c r="H64" s="320"/>
    </row>
    <row r="65" spans="6:8" ht="12.9" customHeight="1" x14ac:dyDescent="0.25">
      <c r="F65" s="109" t="s">
        <v>53</v>
      </c>
      <c r="G65" s="317"/>
      <c r="H65" s="317"/>
    </row>
    <row r="66" spans="6:8" ht="12.9" customHeight="1" x14ac:dyDescent="0.25">
      <c r="G66" s="317"/>
      <c r="H66" s="317"/>
    </row>
    <row r="67" spans="6:8" ht="18" customHeight="1" x14ac:dyDescent="0.25">
      <c r="G67" s="321"/>
      <c r="H67" s="321"/>
    </row>
    <row r="68" spans="6:8" ht="18" customHeight="1" x14ac:dyDescent="0.3">
      <c r="G68" s="322"/>
      <c r="H68" s="322"/>
    </row>
    <row r="69" spans="6:8" ht="18" customHeight="1" x14ac:dyDescent="0.25">
      <c r="G69" s="127"/>
      <c r="H69" s="257"/>
    </row>
    <row r="70" spans="6:8" ht="18" customHeight="1" x14ac:dyDescent="0.25">
      <c r="G70" s="127"/>
      <c r="H70" s="257"/>
    </row>
    <row r="71" spans="6:8" ht="18" customHeight="1" x14ac:dyDescent="0.25">
      <c r="G71" s="127"/>
      <c r="H71" s="257"/>
    </row>
    <row r="72" spans="6:8" ht="18" customHeight="1" x14ac:dyDescent="0.25">
      <c r="G72" s="127"/>
      <c r="H72" s="257"/>
    </row>
    <row r="73" spans="6:8" ht="18" customHeight="1" x14ac:dyDescent="0.25">
      <c r="G73" s="127"/>
      <c r="H73" s="257"/>
    </row>
    <row r="74" spans="6:8" ht="18" customHeight="1" x14ac:dyDescent="0.25">
      <c r="G74" s="127"/>
      <c r="H74" s="257"/>
    </row>
  </sheetData>
  <autoFilter ref="B25:N50"/>
  <sortState ref="B26:N35">
    <sortCondition ref="D26:D35"/>
  </sortState>
  <mergeCells count="39">
    <mergeCell ref="G66:H66"/>
    <mergeCell ref="G67:H67"/>
    <mergeCell ref="G68:H68"/>
    <mergeCell ref="G60:H60"/>
    <mergeCell ref="G61:H61"/>
    <mergeCell ref="G62:H62"/>
    <mergeCell ref="G63:H63"/>
    <mergeCell ref="G64:H64"/>
    <mergeCell ref="G65:H65"/>
    <mergeCell ref="B50:G50"/>
    <mergeCell ref="G59:H59"/>
    <mergeCell ref="B53:E53"/>
    <mergeCell ref="B54:H54"/>
    <mergeCell ref="G56:H56"/>
    <mergeCell ref="B57:F57"/>
    <mergeCell ref="G57:H57"/>
    <mergeCell ref="G58:H58"/>
    <mergeCell ref="B43:G43"/>
    <mergeCell ref="B45:G45"/>
    <mergeCell ref="B46:G46"/>
    <mergeCell ref="B49:G49"/>
    <mergeCell ref="B48:G48"/>
    <mergeCell ref="B19:F19"/>
    <mergeCell ref="B21:F21"/>
    <mergeCell ref="B22:F22"/>
    <mergeCell ref="B23:H23"/>
    <mergeCell ref="B20:D20"/>
    <mergeCell ref="B17:H17"/>
    <mergeCell ref="B5:H5"/>
    <mergeCell ref="B6:H6"/>
    <mergeCell ref="B8:H8"/>
    <mergeCell ref="B9:H9"/>
    <mergeCell ref="B10:H10"/>
    <mergeCell ref="B11:H11"/>
    <mergeCell ref="B12:H12"/>
    <mergeCell ref="B13:H13"/>
    <mergeCell ref="B14:H14"/>
    <mergeCell ref="B15:H15"/>
    <mergeCell ref="B16:F16"/>
  </mergeCells>
  <pageMargins left="0.25" right="0.25" top="0.75" bottom="0.75" header="0.3" footer="0.3"/>
  <pageSetup paperSize="9" scale="59" fitToHeight="0" orientation="portrait" horizontalDpi="360" verticalDpi="360" r:id="rId1"/>
  <headerFooter>
    <oddHeader>&amp;C&amp;G</oddHead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B5:R112"/>
  <sheetViews>
    <sheetView showGridLines="0" topLeftCell="A34" zoomScaleSheetLayoutView="100" zoomScalePageLayoutView="55" workbookViewId="0">
      <selection activeCell="F34" sqref="F34"/>
    </sheetView>
  </sheetViews>
  <sheetFormatPr defaultColWidth="9.109375" defaultRowHeight="18" customHeight="1" x14ac:dyDescent="0.25"/>
  <cols>
    <col min="1" max="1" width="4.33203125" style="2" customWidth="1"/>
    <col min="2" max="2" width="7.33203125" style="45" customWidth="1"/>
    <col min="3" max="3" width="12.6640625" style="5" bestFit="1" customWidth="1"/>
    <col min="4" max="4" width="16.109375" style="5" bestFit="1" customWidth="1"/>
    <col min="5" max="5" width="11.33203125" style="2" customWidth="1"/>
    <col min="6" max="6" width="54.88671875" style="2" customWidth="1"/>
    <col min="7" max="7" width="25.5546875" style="2" customWidth="1"/>
    <col min="8" max="8" width="21.109375" style="19" bestFit="1" customWidth="1"/>
    <col min="9" max="9" width="14.5546875" style="46" bestFit="1" customWidth="1"/>
    <col min="10" max="13" width="14.5546875" style="47" bestFit="1" customWidth="1"/>
    <col min="14" max="14" width="15.88671875" style="47" bestFit="1" customWidth="1"/>
    <col min="15" max="15" width="9.109375" style="2"/>
    <col min="16" max="16" width="15.88671875" style="2" bestFit="1" customWidth="1"/>
    <col min="17" max="16384" width="9.109375" style="2"/>
  </cols>
  <sheetData>
    <row r="5" spans="2:8" ht="18" customHeight="1" x14ac:dyDescent="0.25">
      <c r="B5" s="293" t="s">
        <v>0</v>
      </c>
      <c r="C5" s="293"/>
      <c r="D5" s="293"/>
      <c r="E5" s="293"/>
      <c r="F5" s="293"/>
      <c r="G5" s="293"/>
      <c r="H5" s="293"/>
    </row>
    <row r="6" spans="2:8" ht="18" customHeight="1" x14ac:dyDescent="0.25">
      <c r="B6" s="293" t="s">
        <v>1</v>
      </c>
      <c r="C6" s="293"/>
      <c r="D6" s="293"/>
      <c r="E6" s="293"/>
      <c r="F6" s="293"/>
      <c r="G6" s="293"/>
      <c r="H6" s="293"/>
    </row>
    <row r="7" spans="2:8" ht="18" customHeight="1" x14ac:dyDescent="0.25">
      <c r="B7" s="41"/>
      <c r="C7" s="1"/>
      <c r="D7" s="1"/>
      <c r="E7" s="99"/>
      <c r="F7" s="99"/>
      <c r="G7" s="99"/>
      <c r="H7" s="15"/>
    </row>
    <row r="8" spans="2:8" ht="15" customHeight="1" x14ac:dyDescent="0.3">
      <c r="B8" s="294" t="s">
        <v>30</v>
      </c>
      <c r="C8" s="294"/>
      <c r="D8" s="294"/>
      <c r="E8" s="294"/>
      <c r="F8" s="294"/>
      <c r="G8" s="294"/>
      <c r="H8" s="294"/>
    </row>
    <row r="9" spans="2:8" ht="15" customHeight="1" x14ac:dyDescent="0.3">
      <c r="B9" s="294" t="s">
        <v>54</v>
      </c>
      <c r="C9" s="294"/>
      <c r="D9" s="294"/>
      <c r="E9" s="294"/>
      <c r="F9" s="294"/>
      <c r="G9" s="294"/>
      <c r="H9" s="294"/>
    </row>
    <row r="10" spans="2:8" ht="15" customHeight="1" x14ac:dyDescent="0.3">
      <c r="B10" s="294" t="s">
        <v>36</v>
      </c>
      <c r="C10" s="294"/>
      <c r="D10" s="294"/>
      <c r="E10" s="294"/>
      <c r="F10" s="294"/>
      <c r="G10" s="294"/>
      <c r="H10" s="294"/>
    </row>
    <row r="11" spans="2:8" ht="15" customHeight="1" x14ac:dyDescent="0.3">
      <c r="B11" s="295" t="s">
        <v>42</v>
      </c>
      <c r="C11" s="295"/>
      <c r="D11" s="295"/>
      <c r="E11" s="295"/>
      <c r="F11" s="295"/>
      <c r="G11" s="295"/>
      <c r="H11" s="295"/>
    </row>
    <row r="12" spans="2:8" ht="15" customHeight="1" x14ac:dyDescent="0.3">
      <c r="B12" s="294" t="s">
        <v>37</v>
      </c>
      <c r="C12" s="294"/>
      <c r="D12" s="294"/>
      <c r="E12" s="294"/>
      <c r="F12" s="294"/>
      <c r="G12" s="294"/>
      <c r="H12" s="294"/>
    </row>
    <row r="13" spans="2:8" ht="15" customHeight="1" x14ac:dyDescent="0.3">
      <c r="B13" s="294" t="s">
        <v>38</v>
      </c>
      <c r="C13" s="294"/>
      <c r="D13" s="294"/>
      <c r="E13" s="294"/>
      <c r="F13" s="294"/>
      <c r="G13" s="294"/>
      <c r="H13" s="294"/>
    </row>
    <row r="14" spans="2:8" ht="15" customHeight="1" x14ac:dyDescent="0.3">
      <c r="B14" s="294" t="s">
        <v>39</v>
      </c>
      <c r="C14" s="294"/>
      <c r="D14" s="294"/>
      <c r="E14" s="294"/>
      <c r="F14" s="294"/>
      <c r="G14" s="294"/>
      <c r="H14" s="294"/>
    </row>
    <row r="15" spans="2:8" ht="15" customHeight="1" x14ac:dyDescent="0.3">
      <c r="B15" s="294" t="s">
        <v>40</v>
      </c>
      <c r="C15" s="294"/>
      <c r="D15" s="294"/>
      <c r="E15" s="294"/>
      <c r="F15" s="294"/>
      <c r="G15" s="294"/>
      <c r="H15" s="294"/>
    </row>
    <row r="16" spans="2:8" ht="15" customHeight="1" x14ac:dyDescent="0.3">
      <c r="B16" s="296" t="s">
        <v>41</v>
      </c>
      <c r="C16" s="296"/>
      <c r="D16" s="296"/>
      <c r="E16" s="296"/>
      <c r="F16" s="296"/>
      <c r="G16" s="100"/>
      <c r="H16" s="16"/>
    </row>
    <row r="17" spans="2:14" ht="15" customHeight="1" x14ac:dyDescent="0.25">
      <c r="B17" s="292" t="s">
        <v>60</v>
      </c>
      <c r="C17" s="292"/>
      <c r="D17" s="292"/>
      <c r="E17" s="292"/>
      <c r="F17" s="292"/>
      <c r="G17" s="292"/>
      <c r="H17" s="292"/>
    </row>
    <row r="18" spans="2:14" ht="15" customHeight="1" x14ac:dyDescent="0.25">
      <c r="B18" s="292" t="s">
        <v>14</v>
      </c>
      <c r="C18" s="292"/>
      <c r="D18" s="292"/>
      <c r="E18" s="292"/>
      <c r="F18" s="292"/>
      <c r="G18" s="30"/>
      <c r="H18" s="17"/>
    </row>
    <row r="19" spans="2:14" ht="15" customHeight="1" x14ac:dyDescent="0.3">
      <c r="B19" s="292" t="s">
        <v>20</v>
      </c>
      <c r="C19" s="292"/>
      <c r="D19" s="292"/>
      <c r="E19" s="292"/>
      <c r="F19" s="292"/>
      <c r="G19" s="31">
        <v>14000</v>
      </c>
      <c r="H19" s="18"/>
    </row>
    <row r="20" spans="2:14" ht="15" customHeight="1" x14ac:dyDescent="0.3">
      <c r="B20" s="125" t="s">
        <v>61</v>
      </c>
      <c r="C20" s="125"/>
      <c r="D20" s="125"/>
      <c r="E20" s="125"/>
      <c r="F20" s="125"/>
      <c r="G20" s="31"/>
      <c r="H20" s="18"/>
    </row>
    <row r="21" spans="2:14" ht="15" customHeight="1" x14ac:dyDescent="0.25">
      <c r="B21" s="292" t="s">
        <v>16</v>
      </c>
      <c r="C21" s="292"/>
      <c r="D21" s="292"/>
      <c r="E21" s="292"/>
      <c r="F21" s="292"/>
      <c r="G21" s="32"/>
    </row>
    <row r="22" spans="2:14" ht="15" customHeight="1" x14ac:dyDescent="0.25">
      <c r="B22" s="297" t="s">
        <v>7</v>
      </c>
      <c r="C22" s="297"/>
      <c r="D22" s="297"/>
      <c r="E22" s="297"/>
      <c r="F22" s="297"/>
      <c r="G22" s="32">
        <f>SUM(G19:G21)</f>
        <v>14000</v>
      </c>
    </row>
    <row r="23" spans="2:14" ht="28.5" customHeight="1" x14ac:dyDescent="0.25">
      <c r="B23" s="298" t="s">
        <v>35</v>
      </c>
      <c r="C23" s="298"/>
      <c r="D23" s="298"/>
      <c r="E23" s="298"/>
      <c r="F23" s="298"/>
      <c r="G23" s="298"/>
      <c r="H23" s="298"/>
    </row>
    <row r="24" spans="2:14" ht="15.6" thickBot="1" x14ac:dyDescent="0.3">
      <c r="B24" s="102"/>
      <c r="C24" s="102"/>
      <c r="D24" s="102"/>
      <c r="E24" s="102"/>
      <c r="F24" s="102"/>
      <c r="G24" s="102"/>
      <c r="H24" s="20"/>
    </row>
    <row r="25" spans="2:14" ht="54.75" customHeight="1" thickBot="1" x14ac:dyDescent="0.35">
      <c r="B25" s="53" t="s">
        <v>8</v>
      </c>
      <c r="C25" s="54" t="s">
        <v>21</v>
      </c>
      <c r="D25" s="54" t="s">
        <v>22</v>
      </c>
      <c r="E25" s="53" t="s">
        <v>2</v>
      </c>
      <c r="F25" s="53" t="s">
        <v>3</v>
      </c>
      <c r="G25" s="55" t="s">
        <v>4</v>
      </c>
      <c r="H25" s="64" t="s">
        <v>13</v>
      </c>
      <c r="I25" s="65" t="s">
        <v>31</v>
      </c>
      <c r="J25" s="74" t="s">
        <v>23</v>
      </c>
      <c r="K25" s="75" t="s">
        <v>24</v>
      </c>
      <c r="L25" s="76" t="s">
        <v>25</v>
      </c>
      <c r="M25" s="77" t="s">
        <v>26</v>
      </c>
      <c r="N25" s="82" t="s">
        <v>27</v>
      </c>
    </row>
    <row r="26" spans="2:14" s="63" customFormat="1" ht="15" customHeight="1" x14ac:dyDescent="0.25">
      <c r="B26" s="91">
        <v>1</v>
      </c>
      <c r="C26" s="87"/>
      <c r="D26" s="87"/>
      <c r="E26" s="88"/>
      <c r="F26" s="89"/>
      <c r="G26" s="61"/>
      <c r="H26" s="83"/>
      <c r="I26" s="70"/>
      <c r="J26" s="79"/>
      <c r="K26" s="79"/>
      <c r="L26" s="79"/>
      <c r="M26" s="79"/>
      <c r="N26" s="79"/>
    </row>
    <row r="27" spans="2:14" s="19" customFormat="1" ht="15" customHeight="1" x14ac:dyDescent="0.25">
      <c r="B27" s="91">
        <v>25</v>
      </c>
      <c r="C27" s="59"/>
      <c r="D27" s="59"/>
      <c r="E27" s="60"/>
      <c r="F27" s="39"/>
      <c r="G27" s="61"/>
      <c r="H27" s="84"/>
      <c r="I27" s="70"/>
      <c r="J27" s="79"/>
      <c r="K27" s="79"/>
      <c r="L27" s="79"/>
      <c r="M27" s="79"/>
      <c r="N27" s="79"/>
    </row>
    <row r="28" spans="2:14" s="63" customFormat="1" ht="15" customHeight="1" x14ac:dyDescent="0.25">
      <c r="B28" s="91">
        <v>5</v>
      </c>
      <c r="C28" s="59"/>
      <c r="D28" s="59"/>
      <c r="E28" s="60"/>
      <c r="F28" s="39"/>
      <c r="G28" s="62"/>
      <c r="H28" s="84"/>
      <c r="I28" s="70"/>
      <c r="J28" s="70"/>
      <c r="K28" s="79"/>
      <c r="L28" s="79"/>
      <c r="M28" s="79"/>
      <c r="N28" s="79"/>
    </row>
    <row r="29" spans="2:14" s="63" customFormat="1" ht="15" customHeight="1" x14ac:dyDescent="0.25">
      <c r="B29" s="91">
        <v>1</v>
      </c>
      <c r="C29" s="87"/>
      <c r="D29" s="87"/>
      <c r="E29" s="88"/>
      <c r="F29" s="89"/>
      <c r="G29" s="61"/>
      <c r="H29" s="83"/>
      <c r="I29" s="70"/>
      <c r="J29" s="79"/>
      <c r="K29" s="79"/>
      <c r="L29" s="79"/>
      <c r="M29" s="79"/>
      <c r="N29" s="79"/>
    </row>
    <row r="30" spans="2:14" s="63" customFormat="1" ht="15" customHeight="1" x14ac:dyDescent="0.25">
      <c r="B30" s="90">
        <v>2</v>
      </c>
      <c r="C30" s="59"/>
      <c r="D30" s="59"/>
      <c r="E30" s="60"/>
      <c r="F30" s="61"/>
      <c r="G30" s="61"/>
      <c r="H30" s="67"/>
      <c r="I30" s="70"/>
      <c r="J30" s="79"/>
      <c r="K30" s="79"/>
      <c r="L30" s="79"/>
      <c r="M30" s="79"/>
      <c r="N30" s="79"/>
    </row>
    <row r="31" spans="2:14" s="63" customFormat="1" ht="15" customHeight="1" x14ac:dyDescent="0.25">
      <c r="B31" s="90">
        <v>3</v>
      </c>
      <c r="C31" s="59"/>
      <c r="D31" s="59"/>
      <c r="E31" s="60"/>
      <c r="F31" s="89"/>
      <c r="G31" s="61"/>
      <c r="H31" s="83"/>
      <c r="I31" s="70">
        <f t="shared" ref="I31:I75" si="0">H31/4</f>
        <v>0</v>
      </c>
      <c r="J31" s="79"/>
      <c r="K31" s="79"/>
      <c r="L31" s="79"/>
      <c r="M31" s="79"/>
      <c r="N31" s="79">
        <f t="shared" ref="N31:N73" si="1">SUM(J31:M31)</f>
        <v>0</v>
      </c>
    </row>
    <row r="32" spans="2:14" s="63" customFormat="1" ht="15" customHeight="1" x14ac:dyDescent="0.25">
      <c r="B32" s="90">
        <v>4</v>
      </c>
      <c r="C32" s="59"/>
      <c r="D32" s="59"/>
      <c r="E32" s="60"/>
      <c r="F32" s="61"/>
      <c r="G32" s="61"/>
      <c r="H32" s="67"/>
      <c r="I32" s="70">
        <f t="shared" si="0"/>
        <v>0</v>
      </c>
      <c r="J32" s="79"/>
      <c r="K32" s="79"/>
      <c r="L32" s="79"/>
      <c r="M32" s="79"/>
      <c r="N32" s="79">
        <f t="shared" si="1"/>
        <v>0</v>
      </c>
    </row>
    <row r="33" spans="2:14" s="63" customFormat="1" ht="15" customHeight="1" x14ac:dyDescent="0.25">
      <c r="B33" s="91">
        <v>5</v>
      </c>
      <c r="C33" s="59"/>
      <c r="D33" s="59"/>
      <c r="E33" s="60"/>
      <c r="F33" s="61"/>
      <c r="G33" s="61"/>
      <c r="H33" s="67"/>
      <c r="I33" s="70">
        <f t="shared" si="0"/>
        <v>0</v>
      </c>
      <c r="J33" s="79"/>
      <c r="K33" s="79"/>
      <c r="L33" s="79"/>
      <c r="M33" s="79"/>
      <c r="N33" s="79">
        <f t="shared" si="1"/>
        <v>0</v>
      </c>
    </row>
    <row r="34" spans="2:14" s="63" customFormat="1" ht="15" customHeight="1" x14ac:dyDescent="0.25">
      <c r="B34" s="90">
        <v>6</v>
      </c>
      <c r="C34" s="59"/>
      <c r="D34" s="59"/>
      <c r="E34" s="60"/>
      <c r="F34" s="61"/>
      <c r="G34" s="61"/>
      <c r="H34" s="67"/>
      <c r="I34" s="70">
        <f t="shared" si="0"/>
        <v>0</v>
      </c>
      <c r="J34" s="79"/>
      <c r="K34" s="79"/>
      <c r="L34" s="79"/>
      <c r="M34" s="79"/>
      <c r="N34" s="79">
        <f t="shared" si="1"/>
        <v>0</v>
      </c>
    </row>
    <row r="35" spans="2:14" s="63" customFormat="1" ht="15" customHeight="1" x14ac:dyDescent="0.25">
      <c r="B35" s="90">
        <v>7</v>
      </c>
      <c r="C35" s="59"/>
      <c r="D35" s="59"/>
      <c r="E35" s="60"/>
      <c r="F35" s="61"/>
      <c r="G35" s="61"/>
      <c r="H35" s="79">
        <v>1212</v>
      </c>
      <c r="I35" s="70">
        <f t="shared" si="0"/>
        <v>303</v>
      </c>
      <c r="J35" s="79"/>
      <c r="K35" s="79"/>
      <c r="L35" s="79"/>
      <c r="M35" s="79"/>
      <c r="N35" s="79">
        <f t="shared" si="1"/>
        <v>0</v>
      </c>
    </row>
    <row r="36" spans="2:14" s="63" customFormat="1" ht="15" customHeight="1" x14ac:dyDescent="0.25">
      <c r="B36" s="90">
        <v>8</v>
      </c>
      <c r="C36" s="59"/>
      <c r="D36" s="59"/>
      <c r="E36" s="60"/>
      <c r="F36" s="61"/>
      <c r="G36" s="61"/>
      <c r="H36" s="79">
        <v>753.25</v>
      </c>
      <c r="I36" s="70">
        <f t="shared" si="0"/>
        <v>188.3125</v>
      </c>
      <c r="J36" s="79"/>
      <c r="K36" s="79"/>
      <c r="L36" s="79"/>
      <c r="M36" s="79"/>
      <c r="N36" s="79">
        <f t="shared" si="1"/>
        <v>0</v>
      </c>
    </row>
    <row r="37" spans="2:14" s="63" customFormat="1" ht="15" customHeight="1" x14ac:dyDescent="0.25">
      <c r="B37" s="91">
        <v>9</v>
      </c>
      <c r="C37" s="59"/>
      <c r="D37" s="59"/>
      <c r="E37" s="60"/>
      <c r="F37" s="61"/>
      <c r="G37" s="61"/>
      <c r="H37" s="79">
        <v>1833.95</v>
      </c>
      <c r="I37" s="70">
        <f t="shared" si="0"/>
        <v>458.48750000000001</v>
      </c>
      <c r="J37" s="79"/>
      <c r="K37" s="79"/>
      <c r="L37" s="79"/>
      <c r="M37" s="79"/>
      <c r="N37" s="79">
        <f t="shared" si="1"/>
        <v>0</v>
      </c>
    </row>
    <row r="38" spans="2:14" s="63" customFormat="1" ht="15" customHeight="1" x14ac:dyDescent="0.25">
      <c r="B38" s="90">
        <v>10</v>
      </c>
      <c r="C38" s="59"/>
      <c r="D38" s="59"/>
      <c r="E38" s="60"/>
      <c r="F38" s="61"/>
      <c r="G38" s="61"/>
      <c r="H38" s="78">
        <v>243.25</v>
      </c>
      <c r="I38" s="70">
        <f t="shared" si="0"/>
        <v>60.8125</v>
      </c>
      <c r="J38" s="79"/>
      <c r="K38" s="79"/>
      <c r="L38" s="79"/>
      <c r="M38" s="79"/>
      <c r="N38" s="79" t="s">
        <v>7</v>
      </c>
    </row>
    <row r="39" spans="2:14" s="63" customFormat="1" ht="15" customHeight="1" x14ac:dyDescent="0.25">
      <c r="B39" s="90">
        <v>11</v>
      </c>
      <c r="C39" s="59"/>
      <c r="D39" s="59"/>
      <c r="E39" s="60"/>
      <c r="F39" s="61"/>
      <c r="G39" s="61"/>
      <c r="H39" s="79">
        <v>149.61000000000001</v>
      </c>
      <c r="I39" s="70">
        <f t="shared" si="0"/>
        <v>37.402500000000003</v>
      </c>
      <c r="J39" s="79"/>
      <c r="K39" s="79"/>
      <c r="L39" s="79"/>
      <c r="M39" s="79"/>
      <c r="N39" s="79">
        <f t="shared" si="1"/>
        <v>0</v>
      </c>
    </row>
    <row r="40" spans="2:14" s="63" customFormat="1" ht="15" customHeight="1" x14ac:dyDescent="0.25">
      <c r="B40" s="90">
        <v>12</v>
      </c>
      <c r="C40" s="59"/>
      <c r="D40" s="59"/>
      <c r="E40" s="60"/>
      <c r="F40" s="61"/>
      <c r="G40" s="61"/>
      <c r="H40" s="79">
        <v>198.94</v>
      </c>
      <c r="I40" s="92">
        <f t="shared" si="0"/>
        <v>49.734999999999999</v>
      </c>
      <c r="J40" s="79"/>
      <c r="K40" s="79"/>
      <c r="L40" s="79"/>
      <c r="M40" s="79"/>
      <c r="N40" s="79">
        <f t="shared" si="1"/>
        <v>0</v>
      </c>
    </row>
    <row r="41" spans="2:14" s="63" customFormat="1" ht="15" customHeight="1" x14ac:dyDescent="0.25">
      <c r="B41" s="91">
        <v>13</v>
      </c>
      <c r="C41" s="59"/>
      <c r="D41" s="59"/>
      <c r="E41" s="60"/>
      <c r="F41" s="61"/>
      <c r="G41" s="61"/>
      <c r="H41" s="78">
        <v>5676.13</v>
      </c>
      <c r="I41" s="70">
        <f t="shared" si="0"/>
        <v>1419.0325</v>
      </c>
      <c r="J41" s="79"/>
      <c r="K41" s="79"/>
      <c r="L41" s="79"/>
      <c r="M41" s="79"/>
      <c r="N41" s="79">
        <f t="shared" si="1"/>
        <v>0</v>
      </c>
    </row>
    <row r="42" spans="2:14" s="63" customFormat="1" ht="15" customHeight="1" x14ac:dyDescent="0.25">
      <c r="B42" s="90">
        <v>14</v>
      </c>
      <c r="C42" s="59"/>
      <c r="D42" s="59"/>
      <c r="E42" s="60"/>
      <c r="F42" s="61"/>
      <c r="G42" s="61"/>
      <c r="H42" s="67"/>
      <c r="I42" s="70">
        <f t="shared" si="0"/>
        <v>0</v>
      </c>
      <c r="J42" s="79"/>
      <c r="K42" s="79"/>
      <c r="L42" s="79"/>
      <c r="M42" s="79"/>
      <c r="N42" s="79">
        <f t="shared" si="1"/>
        <v>0</v>
      </c>
    </row>
    <row r="43" spans="2:14" s="63" customFormat="1" ht="15" customHeight="1" x14ac:dyDescent="0.25">
      <c r="B43" s="90">
        <v>15</v>
      </c>
      <c r="C43" s="59"/>
      <c r="D43" s="59"/>
      <c r="E43" s="60"/>
      <c r="F43" s="61"/>
      <c r="G43" s="61"/>
      <c r="H43" s="72"/>
      <c r="I43" s="70">
        <f t="shared" si="0"/>
        <v>0</v>
      </c>
      <c r="J43" s="79"/>
      <c r="K43" s="79"/>
      <c r="L43" s="79"/>
      <c r="M43" s="79"/>
      <c r="N43" s="79">
        <f t="shared" si="1"/>
        <v>0</v>
      </c>
    </row>
    <row r="44" spans="2:14" s="63" customFormat="1" ht="15" customHeight="1" x14ac:dyDescent="0.25">
      <c r="B44" s="90">
        <v>16</v>
      </c>
      <c r="C44" s="59"/>
      <c r="D44" s="59"/>
      <c r="E44" s="60"/>
      <c r="F44" s="61"/>
      <c r="G44" s="61"/>
      <c r="H44" s="67"/>
      <c r="I44" s="70">
        <f t="shared" si="0"/>
        <v>0</v>
      </c>
      <c r="J44" s="79"/>
      <c r="K44" s="79"/>
      <c r="L44" s="79"/>
      <c r="M44" s="79"/>
      <c r="N44" s="79">
        <f t="shared" si="1"/>
        <v>0</v>
      </c>
    </row>
    <row r="45" spans="2:14" s="63" customFormat="1" ht="15" customHeight="1" x14ac:dyDescent="0.25">
      <c r="B45" s="91">
        <v>17</v>
      </c>
      <c r="C45" s="59"/>
      <c r="D45" s="59"/>
      <c r="E45" s="60"/>
      <c r="F45" s="61"/>
      <c r="G45" s="61"/>
      <c r="H45" s="67"/>
      <c r="I45" s="70">
        <f t="shared" si="0"/>
        <v>0</v>
      </c>
      <c r="J45" s="79"/>
      <c r="K45" s="79"/>
      <c r="L45" s="79"/>
      <c r="M45" s="79"/>
      <c r="N45" s="79">
        <f t="shared" si="1"/>
        <v>0</v>
      </c>
    </row>
    <row r="46" spans="2:14" s="63" customFormat="1" ht="15" customHeight="1" x14ac:dyDescent="0.25">
      <c r="B46" s="90">
        <v>18</v>
      </c>
      <c r="C46" s="59"/>
      <c r="D46" s="59"/>
      <c r="E46" s="60"/>
      <c r="F46" s="61"/>
      <c r="G46" s="61"/>
      <c r="H46" s="67"/>
      <c r="I46" s="70">
        <f t="shared" si="0"/>
        <v>0</v>
      </c>
      <c r="J46" s="79"/>
      <c r="K46" s="79"/>
      <c r="L46" s="79"/>
      <c r="M46" s="79"/>
      <c r="N46" s="79">
        <f t="shared" si="1"/>
        <v>0</v>
      </c>
    </row>
    <row r="47" spans="2:14" s="63" customFormat="1" ht="15" customHeight="1" x14ac:dyDescent="0.25">
      <c r="B47" s="90">
        <v>19</v>
      </c>
      <c r="C47" s="59"/>
      <c r="D47" s="59"/>
      <c r="E47" s="60"/>
      <c r="F47" s="61"/>
      <c r="G47" s="61"/>
      <c r="H47" s="67"/>
      <c r="I47" s="70">
        <f t="shared" si="0"/>
        <v>0</v>
      </c>
      <c r="J47" s="79"/>
      <c r="K47" s="79"/>
      <c r="L47" s="79"/>
      <c r="M47" s="79"/>
      <c r="N47" s="79">
        <f t="shared" si="1"/>
        <v>0</v>
      </c>
    </row>
    <row r="48" spans="2:14" s="19" customFormat="1" ht="15" customHeight="1" x14ac:dyDescent="0.25">
      <c r="B48" s="90">
        <v>22</v>
      </c>
      <c r="C48" s="59"/>
      <c r="D48" s="59"/>
      <c r="E48" s="38"/>
      <c r="F48" s="39"/>
      <c r="G48" s="105"/>
      <c r="H48" s="67"/>
      <c r="I48" s="70">
        <f t="shared" si="0"/>
        <v>0</v>
      </c>
      <c r="J48" s="79"/>
      <c r="K48" s="79"/>
      <c r="L48" s="79"/>
      <c r="M48" s="79"/>
      <c r="N48" s="79">
        <f t="shared" si="1"/>
        <v>0</v>
      </c>
    </row>
    <row r="49" spans="2:18" s="19" customFormat="1" ht="15" customHeight="1" x14ac:dyDescent="0.25">
      <c r="B49" s="90">
        <v>23</v>
      </c>
      <c r="C49" s="59"/>
      <c r="D49" s="59"/>
      <c r="E49" s="38"/>
      <c r="F49" s="39"/>
      <c r="G49" s="105"/>
      <c r="H49" s="67"/>
      <c r="I49" s="70">
        <f t="shared" si="0"/>
        <v>0</v>
      </c>
      <c r="J49" s="79"/>
      <c r="K49" s="79"/>
      <c r="L49" s="79"/>
      <c r="M49" s="79"/>
      <c r="N49" s="79">
        <f t="shared" si="1"/>
        <v>0</v>
      </c>
    </row>
    <row r="50" spans="2:18" s="19" customFormat="1" ht="15" customHeight="1" x14ac:dyDescent="0.25">
      <c r="B50" s="90">
        <v>24</v>
      </c>
      <c r="C50" s="59"/>
      <c r="D50" s="59"/>
      <c r="E50" s="60"/>
      <c r="F50" s="39"/>
      <c r="G50" s="62"/>
      <c r="H50" s="84"/>
      <c r="I50" s="69">
        <f t="shared" si="0"/>
        <v>0</v>
      </c>
      <c r="J50" s="78"/>
      <c r="K50" s="78"/>
      <c r="L50" s="78"/>
      <c r="M50" s="78"/>
      <c r="N50" s="79">
        <f t="shared" si="1"/>
        <v>0</v>
      </c>
      <c r="Q50" s="73">
        <v>20</v>
      </c>
      <c r="R50" s="19">
        <v>20</v>
      </c>
    </row>
    <row r="51" spans="2:18" s="19" customFormat="1" ht="15" customHeight="1" x14ac:dyDescent="0.25">
      <c r="B51" s="91">
        <v>25</v>
      </c>
      <c r="C51" s="59"/>
      <c r="D51" s="59"/>
      <c r="E51" s="60"/>
      <c r="F51" s="39"/>
      <c r="G51" s="62"/>
      <c r="H51" s="84"/>
      <c r="I51" s="70">
        <f t="shared" si="0"/>
        <v>0</v>
      </c>
      <c r="J51" s="79"/>
      <c r="K51" s="79"/>
      <c r="L51" s="79"/>
      <c r="M51" s="79"/>
      <c r="N51" s="79">
        <f t="shared" si="1"/>
        <v>0</v>
      </c>
    </row>
    <row r="52" spans="2:18" s="19" customFormat="1" ht="15" customHeight="1" x14ac:dyDescent="0.25">
      <c r="B52" s="90">
        <v>26</v>
      </c>
      <c r="C52" s="59"/>
      <c r="D52" s="59"/>
      <c r="E52" s="60"/>
      <c r="F52" s="39"/>
      <c r="G52" s="62"/>
      <c r="H52" s="84"/>
      <c r="I52" s="70">
        <f t="shared" si="0"/>
        <v>0</v>
      </c>
      <c r="J52" s="79"/>
      <c r="K52" s="79"/>
      <c r="L52" s="79"/>
      <c r="M52" s="79"/>
      <c r="N52" s="79">
        <f t="shared" si="1"/>
        <v>0</v>
      </c>
    </row>
    <row r="53" spans="2:18" s="19" customFormat="1" ht="15" customHeight="1" x14ac:dyDescent="0.25">
      <c r="B53" s="90">
        <v>27</v>
      </c>
      <c r="C53" s="59"/>
      <c r="D53" s="59"/>
      <c r="E53" s="60"/>
      <c r="F53" s="39"/>
      <c r="G53" s="62"/>
      <c r="H53" s="67"/>
      <c r="I53" s="69">
        <f t="shared" si="0"/>
        <v>0</v>
      </c>
      <c r="J53" s="78"/>
      <c r="K53" s="78"/>
      <c r="L53" s="78"/>
      <c r="M53" s="78"/>
      <c r="N53" s="79">
        <f t="shared" si="1"/>
        <v>0</v>
      </c>
    </row>
    <row r="54" spans="2:18" s="19" customFormat="1" ht="15" customHeight="1" x14ac:dyDescent="0.25">
      <c r="B54" s="90">
        <v>28</v>
      </c>
      <c r="C54" s="59"/>
      <c r="D54" s="59"/>
      <c r="E54" s="38"/>
      <c r="F54" s="39"/>
      <c r="G54" s="62"/>
      <c r="H54" s="67"/>
      <c r="I54" s="69">
        <f t="shared" si="0"/>
        <v>0</v>
      </c>
      <c r="J54" s="78"/>
      <c r="K54" s="78"/>
      <c r="L54" s="78"/>
      <c r="M54" s="78"/>
      <c r="N54" s="79">
        <f t="shared" si="1"/>
        <v>0</v>
      </c>
    </row>
    <row r="55" spans="2:18" s="19" customFormat="1" ht="15" customHeight="1" x14ac:dyDescent="0.25">
      <c r="B55" s="91">
        <v>29</v>
      </c>
      <c r="C55" s="59"/>
      <c r="D55" s="59"/>
      <c r="E55" s="60"/>
      <c r="F55" s="93"/>
      <c r="G55" s="62"/>
      <c r="H55" s="83"/>
      <c r="I55" s="69">
        <f t="shared" si="0"/>
        <v>0</v>
      </c>
      <c r="J55" s="78"/>
      <c r="K55" s="78"/>
      <c r="L55" s="78"/>
      <c r="M55" s="78"/>
      <c r="N55" s="79">
        <f t="shared" si="1"/>
        <v>0</v>
      </c>
    </row>
    <row r="56" spans="2:18" s="19" customFormat="1" ht="15" customHeight="1" x14ac:dyDescent="0.25">
      <c r="B56" s="90">
        <v>30</v>
      </c>
      <c r="C56" s="59"/>
      <c r="D56" s="59"/>
      <c r="E56" s="60"/>
      <c r="F56" s="39"/>
      <c r="G56" s="62"/>
      <c r="H56" s="67"/>
      <c r="I56" s="70">
        <f t="shared" si="0"/>
        <v>0</v>
      </c>
      <c r="J56" s="79"/>
      <c r="K56" s="79"/>
      <c r="L56" s="79"/>
      <c r="M56" s="79"/>
      <c r="N56" s="79">
        <f t="shared" si="1"/>
        <v>0</v>
      </c>
    </row>
    <row r="57" spans="2:18" s="19" customFormat="1" ht="15" customHeight="1" x14ac:dyDescent="0.25">
      <c r="B57" s="90">
        <v>31</v>
      </c>
      <c r="C57" s="59"/>
      <c r="D57" s="59"/>
      <c r="E57" s="60"/>
      <c r="F57" s="61"/>
      <c r="G57" s="62"/>
      <c r="H57" s="67"/>
      <c r="I57" s="69">
        <f t="shared" si="0"/>
        <v>0</v>
      </c>
      <c r="J57" s="78"/>
      <c r="K57" s="78"/>
      <c r="L57" s="78"/>
      <c r="M57" s="78"/>
      <c r="N57" s="79">
        <f t="shared" si="1"/>
        <v>0</v>
      </c>
    </row>
    <row r="58" spans="2:18" s="19" customFormat="1" ht="15" customHeight="1" x14ac:dyDescent="0.25">
      <c r="B58" s="90">
        <v>32</v>
      </c>
      <c r="C58" s="59"/>
      <c r="D58" s="59"/>
      <c r="E58" s="60"/>
      <c r="F58" s="39"/>
      <c r="G58" s="62"/>
      <c r="H58" s="67"/>
      <c r="I58" s="70">
        <f t="shared" si="0"/>
        <v>0</v>
      </c>
      <c r="J58" s="79"/>
      <c r="K58" s="79"/>
      <c r="L58" s="79"/>
      <c r="M58" s="79"/>
      <c r="N58" s="79">
        <f t="shared" si="1"/>
        <v>0</v>
      </c>
    </row>
    <row r="59" spans="2:18" s="19" customFormat="1" ht="15" customHeight="1" x14ac:dyDescent="0.25">
      <c r="B59" s="91">
        <v>33</v>
      </c>
      <c r="C59" s="59"/>
      <c r="D59" s="59"/>
      <c r="E59" s="60"/>
      <c r="F59" s="61"/>
      <c r="G59" s="62"/>
      <c r="H59" s="67"/>
      <c r="I59" s="70">
        <f t="shared" si="0"/>
        <v>0</v>
      </c>
      <c r="J59" s="79"/>
      <c r="K59" s="79"/>
      <c r="L59" s="79"/>
      <c r="M59" s="79"/>
      <c r="N59" s="79">
        <f t="shared" si="1"/>
        <v>0</v>
      </c>
    </row>
    <row r="60" spans="2:18" s="63" customFormat="1" ht="15" customHeight="1" x14ac:dyDescent="0.25">
      <c r="B60" s="90">
        <v>34</v>
      </c>
      <c r="C60" s="59"/>
      <c r="D60" s="59"/>
      <c r="E60" s="60"/>
      <c r="F60" s="61"/>
      <c r="G60" s="62"/>
      <c r="H60" s="67"/>
      <c r="I60" s="70">
        <f t="shared" si="0"/>
        <v>0</v>
      </c>
      <c r="J60" s="79"/>
      <c r="K60" s="79"/>
      <c r="L60" s="79"/>
      <c r="M60" s="79"/>
      <c r="N60" s="79">
        <f t="shared" si="1"/>
        <v>0</v>
      </c>
    </row>
    <row r="61" spans="2:18" s="19" customFormat="1" ht="15" customHeight="1" x14ac:dyDescent="0.25">
      <c r="B61" s="90">
        <v>35</v>
      </c>
      <c r="C61" s="59"/>
      <c r="D61" s="59"/>
      <c r="E61" s="60"/>
      <c r="F61" s="86"/>
      <c r="G61" s="62"/>
      <c r="H61" s="67"/>
      <c r="I61" s="69">
        <f t="shared" si="0"/>
        <v>0</v>
      </c>
      <c r="J61" s="78"/>
      <c r="K61" s="78"/>
      <c r="L61" s="78"/>
      <c r="M61" s="78"/>
      <c r="N61" s="79">
        <f t="shared" si="1"/>
        <v>0</v>
      </c>
    </row>
    <row r="62" spans="2:18" s="19" customFormat="1" ht="15" customHeight="1" x14ac:dyDescent="0.25">
      <c r="B62" s="90">
        <v>36</v>
      </c>
      <c r="C62" s="59"/>
      <c r="D62" s="37"/>
      <c r="E62" s="38"/>
      <c r="F62" s="39"/>
      <c r="G62" s="40"/>
      <c r="H62" s="67"/>
      <c r="I62" s="70">
        <f t="shared" si="0"/>
        <v>0</v>
      </c>
      <c r="J62" s="79"/>
      <c r="K62" s="79"/>
      <c r="L62" s="79"/>
      <c r="M62" s="79"/>
      <c r="N62" s="79">
        <f t="shared" si="1"/>
        <v>0</v>
      </c>
    </row>
    <row r="63" spans="2:18" s="19" customFormat="1" ht="15" customHeight="1" x14ac:dyDescent="0.25">
      <c r="B63" s="91">
        <v>37</v>
      </c>
      <c r="C63" s="59"/>
      <c r="D63" s="59"/>
      <c r="E63" s="60"/>
      <c r="F63" s="61"/>
      <c r="G63" s="62"/>
      <c r="H63" s="67"/>
      <c r="I63" s="69">
        <f t="shared" si="0"/>
        <v>0</v>
      </c>
      <c r="J63" s="78"/>
      <c r="K63" s="78"/>
      <c r="L63" s="78"/>
      <c r="M63" s="78"/>
      <c r="N63" s="79">
        <f t="shared" si="1"/>
        <v>0</v>
      </c>
    </row>
    <row r="64" spans="2:18" s="19" customFormat="1" ht="15" customHeight="1" x14ac:dyDescent="0.25">
      <c r="B64" s="90">
        <v>38</v>
      </c>
      <c r="C64" s="59"/>
      <c r="D64" s="59"/>
      <c r="E64" s="60"/>
      <c r="F64" s="39"/>
      <c r="G64" s="62"/>
      <c r="H64" s="67"/>
      <c r="I64" s="70">
        <f t="shared" si="0"/>
        <v>0</v>
      </c>
      <c r="J64" s="79"/>
      <c r="K64" s="79"/>
      <c r="L64" s="79"/>
      <c r="M64" s="79"/>
      <c r="N64" s="79">
        <f t="shared" si="1"/>
        <v>0</v>
      </c>
    </row>
    <row r="65" spans="2:16" s="19" customFormat="1" ht="15" customHeight="1" x14ac:dyDescent="0.25">
      <c r="B65" s="90">
        <v>39</v>
      </c>
      <c r="C65" s="59"/>
      <c r="D65" s="59"/>
      <c r="E65" s="60"/>
      <c r="F65" s="61"/>
      <c r="G65" s="62"/>
      <c r="H65" s="67"/>
      <c r="I65" s="69">
        <f t="shared" si="0"/>
        <v>0</v>
      </c>
      <c r="J65" s="78"/>
      <c r="K65" s="78"/>
      <c r="L65" s="78"/>
      <c r="M65" s="78"/>
      <c r="N65" s="79">
        <f t="shared" si="1"/>
        <v>0</v>
      </c>
    </row>
    <row r="66" spans="2:16" s="19" customFormat="1" ht="15" customHeight="1" x14ac:dyDescent="0.25">
      <c r="B66" s="90">
        <v>40</v>
      </c>
      <c r="C66" s="59"/>
      <c r="D66" s="59"/>
      <c r="E66" s="60"/>
      <c r="F66" s="39"/>
      <c r="G66" s="62"/>
      <c r="H66" s="67"/>
      <c r="I66" s="69">
        <f t="shared" si="0"/>
        <v>0</v>
      </c>
      <c r="J66" s="78"/>
      <c r="K66" s="78"/>
      <c r="L66" s="78"/>
      <c r="M66" s="78"/>
      <c r="N66" s="79">
        <f t="shared" si="1"/>
        <v>0</v>
      </c>
    </row>
    <row r="67" spans="2:16" s="19" customFormat="1" ht="15" customHeight="1" x14ac:dyDescent="0.25">
      <c r="B67" s="91">
        <v>41</v>
      </c>
      <c r="C67" s="59"/>
      <c r="D67" s="59"/>
      <c r="E67" s="60"/>
      <c r="F67" s="39"/>
      <c r="G67" s="62"/>
      <c r="H67" s="67"/>
      <c r="I67" s="69">
        <f t="shared" si="0"/>
        <v>0</v>
      </c>
      <c r="J67" s="78"/>
      <c r="K67" s="78"/>
      <c r="L67" s="78"/>
      <c r="M67" s="78"/>
      <c r="N67" s="79">
        <f t="shared" si="1"/>
        <v>0</v>
      </c>
    </row>
    <row r="68" spans="2:16" s="19" customFormat="1" ht="15" customHeight="1" x14ac:dyDescent="0.25">
      <c r="B68" s="90">
        <v>42</v>
      </c>
      <c r="C68" s="59"/>
      <c r="D68" s="59"/>
      <c r="E68" s="60"/>
      <c r="F68" s="39"/>
      <c r="G68" s="62"/>
      <c r="H68" s="84"/>
      <c r="I68" s="70">
        <f t="shared" si="0"/>
        <v>0</v>
      </c>
      <c r="J68" s="79"/>
      <c r="K68" s="79"/>
      <c r="L68" s="79"/>
      <c r="M68" s="79"/>
      <c r="N68" s="79">
        <f t="shared" si="1"/>
        <v>0</v>
      </c>
    </row>
    <row r="69" spans="2:16" s="19" customFormat="1" ht="15" customHeight="1" x14ac:dyDescent="0.25">
      <c r="B69" s="90">
        <v>43</v>
      </c>
      <c r="C69" s="59"/>
      <c r="D69" s="59"/>
      <c r="E69" s="60"/>
      <c r="F69" s="39"/>
      <c r="G69" s="40"/>
      <c r="H69" s="84"/>
      <c r="I69" s="69">
        <f t="shared" si="0"/>
        <v>0</v>
      </c>
      <c r="J69" s="78"/>
      <c r="K69" s="78"/>
      <c r="L69" s="78"/>
      <c r="M69" s="78"/>
      <c r="N69" s="79">
        <f t="shared" si="1"/>
        <v>0</v>
      </c>
    </row>
    <row r="70" spans="2:16" s="19" customFormat="1" ht="15" customHeight="1" x14ac:dyDescent="0.25">
      <c r="B70" s="90">
        <v>44</v>
      </c>
      <c r="C70" s="59"/>
      <c r="D70" s="59"/>
      <c r="E70" s="60"/>
      <c r="F70" s="39"/>
      <c r="G70" s="40"/>
      <c r="H70" s="84"/>
      <c r="I70" s="69">
        <f t="shared" si="0"/>
        <v>0</v>
      </c>
      <c r="J70" s="78"/>
      <c r="K70" s="78"/>
      <c r="L70" s="78"/>
      <c r="M70" s="78"/>
      <c r="N70" s="79">
        <f t="shared" si="1"/>
        <v>0</v>
      </c>
    </row>
    <row r="71" spans="2:16" s="19" customFormat="1" ht="15" customHeight="1" x14ac:dyDescent="0.25">
      <c r="B71" s="91">
        <v>45</v>
      </c>
      <c r="C71" s="59"/>
      <c r="D71" s="59"/>
      <c r="E71" s="60"/>
      <c r="F71" s="61"/>
      <c r="G71" s="40"/>
      <c r="H71" s="84"/>
      <c r="I71" s="69">
        <f t="shared" si="0"/>
        <v>0</v>
      </c>
      <c r="J71" s="78"/>
      <c r="K71" s="78"/>
      <c r="L71" s="78"/>
      <c r="M71" s="78"/>
      <c r="N71" s="79">
        <f t="shared" si="1"/>
        <v>0</v>
      </c>
    </row>
    <row r="72" spans="2:16" s="19" customFormat="1" ht="15" customHeight="1" x14ac:dyDescent="0.25">
      <c r="B72" s="90">
        <v>46</v>
      </c>
      <c r="C72" s="59"/>
      <c r="D72" s="59"/>
      <c r="E72" s="60"/>
      <c r="F72" s="61"/>
      <c r="G72" s="62"/>
      <c r="H72" s="84"/>
      <c r="I72" s="70">
        <f t="shared" si="0"/>
        <v>0</v>
      </c>
      <c r="J72" s="79"/>
      <c r="K72" s="79"/>
      <c r="L72" s="79"/>
      <c r="M72" s="79"/>
      <c r="N72" s="79">
        <f t="shared" si="1"/>
        <v>0</v>
      </c>
    </row>
    <row r="73" spans="2:16" s="19" customFormat="1" ht="15" customHeight="1" x14ac:dyDescent="0.25">
      <c r="B73" s="90">
        <v>47</v>
      </c>
      <c r="C73" s="59"/>
      <c r="D73" s="37"/>
      <c r="E73" s="38"/>
      <c r="F73" s="39"/>
      <c r="G73" s="40"/>
      <c r="H73" s="84"/>
      <c r="I73" s="70">
        <f t="shared" si="0"/>
        <v>0</v>
      </c>
      <c r="J73" s="79"/>
      <c r="K73" s="79"/>
      <c r="L73" s="79"/>
      <c r="M73" s="79"/>
      <c r="N73" s="79">
        <f t="shared" si="1"/>
        <v>0</v>
      </c>
    </row>
    <row r="74" spans="2:16" s="19" customFormat="1" ht="15" customHeight="1" x14ac:dyDescent="0.25">
      <c r="B74" s="90">
        <v>48</v>
      </c>
      <c r="C74" s="59"/>
      <c r="D74" s="37"/>
      <c r="E74" s="38"/>
      <c r="F74" s="39"/>
      <c r="G74" s="85"/>
      <c r="H74" s="84"/>
      <c r="I74" s="70">
        <f t="shared" si="0"/>
        <v>0</v>
      </c>
      <c r="J74" s="78"/>
      <c r="K74" s="78"/>
      <c r="L74" s="78"/>
      <c r="M74" s="78"/>
      <c r="N74" s="78">
        <f>SUM(J74:M74)</f>
        <v>0</v>
      </c>
    </row>
    <row r="75" spans="2:16" s="19" customFormat="1" ht="15" customHeight="1" thickBot="1" x14ac:dyDescent="0.3">
      <c r="B75" s="91">
        <v>49</v>
      </c>
      <c r="C75" s="37"/>
      <c r="D75" s="37"/>
      <c r="E75" s="60"/>
      <c r="F75" s="61"/>
      <c r="G75" s="62"/>
      <c r="H75" s="66"/>
      <c r="I75" s="70">
        <f t="shared" si="0"/>
        <v>0</v>
      </c>
      <c r="J75" s="78"/>
      <c r="K75" s="78"/>
      <c r="L75" s="78"/>
      <c r="M75" s="78"/>
      <c r="N75" s="78">
        <f>SUM(J75:M75)</f>
        <v>0</v>
      </c>
    </row>
    <row r="76" spans="2:16" ht="16.2" thickBot="1" x14ac:dyDescent="0.35">
      <c r="B76" s="323" t="s">
        <v>18</v>
      </c>
      <c r="C76" s="324"/>
      <c r="D76" s="324"/>
      <c r="E76" s="324"/>
      <c r="F76" s="324"/>
      <c r="G76" s="325"/>
      <c r="H76" s="68">
        <f>SUM(H29:H75)</f>
        <v>10067.129999999999</v>
      </c>
      <c r="I76" s="71">
        <f>SUM(I29:I75)</f>
        <v>2516.7824999999998</v>
      </c>
      <c r="J76" s="80"/>
      <c r="K76" s="80"/>
      <c r="L76" s="80"/>
      <c r="M76" s="80"/>
      <c r="N76" s="78">
        <f>SUM(N29:N75)</f>
        <v>0</v>
      </c>
      <c r="P76" s="48">
        <f>N76-H76</f>
        <v>-10067.129999999999</v>
      </c>
    </row>
    <row r="77" spans="2:16" ht="15.6" thickBot="1" x14ac:dyDescent="0.3">
      <c r="B77" s="14"/>
      <c r="C77" s="7"/>
      <c r="D77" s="7"/>
      <c r="E77" s="8"/>
      <c r="F77" s="9"/>
      <c r="G77" s="10"/>
      <c r="H77" s="11"/>
      <c r="N77" s="47">
        <f>SUM(J76:M76)</f>
        <v>0</v>
      </c>
    </row>
    <row r="78" spans="2:16" ht="16.2" thickBot="1" x14ac:dyDescent="0.35">
      <c r="B78" s="302" t="s">
        <v>11</v>
      </c>
      <c r="C78" s="303"/>
      <c r="D78" s="303"/>
      <c r="E78" s="303"/>
      <c r="F78" s="303"/>
      <c r="G78" s="304"/>
      <c r="H78" s="21" t="s">
        <v>19</v>
      </c>
    </row>
    <row r="79" spans="2:16" ht="15" x14ac:dyDescent="0.25">
      <c r="B79" s="305" t="s">
        <v>9</v>
      </c>
      <c r="C79" s="306"/>
      <c r="D79" s="306"/>
      <c r="E79" s="306"/>
      <c r="F79" s="306"/>
      <c r="G79" s="307"/>
      <c r="H79" s="22">
        <f>SUMIF(G29:G75,"Encargos",H29:H75)+SUMIF(G29:G75,"Recursos Humanos",H29:H75)</f>
        <v>0</v>
      </c>
      <c r="I79" s="46">
        <f>H79/4</f>
        <v>0</v>
      </c>
      <c r="J79" s="47">
        <v>4546.78</v>
      </c>
      <c r="K79" s="47">
        <v>4546.78</v>
      </c>
      <c r="L79" s="47">
        <v>4546.79</v>
      </c>
      <c r="M79" s="47">
        <v>4546.79</v>
      </c>
      <c r="N79" s="47">
        <f>SUM(J79:M79)</f>
        <v>18187.14</v>
      </c>
    </row>
    <row r="80" spans="2:16" ht="15" x14ac:dyDescent="0.25">
      <c r="B80" s="308" t="s">
        <v>5</v>
      </c>
      <c r="C80" s="309"/>
      <c r="D80" s="309"/>
      <c r="E80" s="309"/>
      <c r="F80" s="309"/>
      <c r="G80" s="310"/>
      <c r="H80" s="23">
        <f>SUMIF(G29:G75,"Material de consumo",H29:H75)</f>
        <v>0</v>
      </c>
      <c r="I80" s="46">
        <f>H80/4</f>
        <v>0</v>
      </c>
      <c r="J80" s="47">
        <v>1636.78</v>
      </c>
      <c r="K80" s="47">
        <v>1636.79</v>
      </c>
      <c r="L80" s="47">
        <v>1636.79</v>
      </c>
      <c r="M80" s="47">
        <v>1636.79</v>
      </c>
      <c r="N80" s="47">
        <f>SUM(J80:M80)</f>
        <v>6547.15</v>
      </c>
    </row>
    <row r="81" spans="2:14" ht="15.6" thickBot="1" x14ac:dyDescent="0.3">
      <c r="B81" s="311" t="s">
        <v>6</v>
      </c>
      <c r="C81" s="312"/>
      <c r="D81" s="312"/>
      <c r="E81" s="312"/>
      <c r="F81" s="312"/>
      <c r="G81" s="313"/>
      <c r="H81" s="24">
        <f>SUMIF(G29:G75,"Serviços de Terceiros",H29:H75)</f>
        <v>0</v>
      </c>
      <c r="I81" s="46">
        <f>H81/4</f>
        <v>0</v>
      </c>
      <c r="J81" s="47">
        <v>3475.71</v>
      </c>
      <c r="K81" s="47">
        <v>3475.71</v>
      </c>
      <c r="L81" s="47">
        <v>3475.71</v>
      </c>
      <c r="M81" s="47">
        <v>3475.72</v>
      </c>
      <c r="N81" s="47">
        <f>SUM(J81:M81)</f>
        <v>13902.85</v>
      </c>
    </row>
    <row r="82" spans="2:14" ht="16.2" thickBot="1" x14ac:dyDescent="0.35">
      <c r="B82" s="314" t="s">
        <v>17</v>
      </c>
      <c r="C82" s="315"/>
      <c r="D82" s="315"/>
      <c r="E82" s="315"/>
      <c r="F82" s="315"/>
      <c r="G82" s="316"/>
      <c r="H82" s="25">
        <f t="shared" ref="H82:N82" si="2">SUM(H79:H81)</f>
        <v>0</v>
      </c>
      <c r="I82" s="46">
        <f t="shared" si="2"/>
        <v>0</v>
      </c>
      <c r="J82" s="81">
        <f t="shared" si="2"/>
        <v>9659.27</v>
      </c>
      <c r="K82" s="81">
        <f t="shared" si="2"/>
        <v>9659.2799999999988</v>
      </c>
      <c r="L82" s="81">
        <f t="shared" si="2"/>
        <v>9659.2900000000009</v>
      </c>
      <c r="M82" s="81">
        <f t="shared" si="2"/>
        <v>9659.2999999999993</v>
      </c>
      <c r="N82" s="47">
        <f t="shared" si="2"/>
        <v>38637.14</v>
      </c>
    </row>
    <row r="83" spans="2:14" ht="16.2" thickBot="1" x14ac:dyDescent="0.35">
      <c r="B83" s="42"/>
      <c r="C83" s="12"/>
      <c r="D83" s="12"/>
      <c r="E83" s="12"/>
      <c r="F83" s="13"/>
      <c r="G83" s="35"/>
      <c r="H83" s="26"/>
    </row>
    <row r="84" spans="2:14" ht="16.2" thickBot="1" x14ac:dyDescent="0.35">
      <c r="B84" s="302" t="s">
        <v>15</v>
      </c>
      <c r="C84" s="303"/>
      <c r="D84" s="303"/>
      <c r="E84" s="303"/>
      <c r="F84" s="303"/>
      <c r="G84" s="304"/>
      <c r="H84" s="27" t="s">
        <v>19</v>
      </c>
    </row>
    <row r="85" spans="2:14" ht="16.2" thickBot="1" x14ac:dyDescent="0.35">
      <c r="B85" s="329" t="s">
        <v>20</v>
      </c>
      <c r="C85" s="330"/>
      <c r="D85" s="330"/>
      <c r="E85" s="330"/>
      <c r="F85" s="330"/>
      <c r="G85" s="331"/>
      <c r="H85" s="52">
        <v>11168.91</v>
      </c>
    </row>
    <row r="86" spans="2:14" ht="15" x14ac:dyDescent="0.25">
      <c r="B86" s="332" t="s">
        <v>9</v>
      </c>
      <c r="C86" s="333"/>
      <c r="D86" s="333"/>
      <c r="E86" s="333"/>
      <c r="F86" s="333"/>
      <c r="G86" s="334"/>
      <c r="H86" s="49">
        <f>H79/4</f>
        <v>0</v>
      </c>
    </row>
    <row r="87" spans="2:14" ht="15" x14ac:dyDescent="0.25">
      <c r="B87" s="335" t="s">
        <v>5</v>
      </c>
      <c r="C87" s="336"/>
      <c r="D87" s="336"/>
      <c r="E87" s="336"/>
      <c r="F87" s="336"/>
      <c r="G87" s="337"/>
      <c r="H87" s="50">
        <f>H80/4</f>
        <v>0</v>
      </c>
    </row>
    <row r="88" spans="2:14" ht="15.6" thickBot="1" x14ac:dyDescent="0.3">
      <c r="B88" s="338" t="s">
        <v>6</v>
      </c>
      <c r="C88" s="339"/>
      <c r="D88" s="339"/>
      <c r="E88" s="339"/>
      <c r="F88" s="339"/>
      <c r="G88" s="340"/>
      <c r="H88" s="51">
        <f>H81/4</f>
        <v>0</v>
      </c>
    </row>
    <row r="89" spans="2:14" ht="16.2" thickBot="1" x14ac:dyDescent="0.35">
      <c r="B89" s="341" t="s">
        <v>12</v>
      </c>
      <c r="C89" s="342"/>
      <c r="D89" s="342"/>
      <c r="E89" s="342"/>
      <c r="F89" s="342"/>
      <c r="G89" s="343"/>
      <c r="H89" s="25">
        <f>SUM(H86:H88)</f>
        <v>0</v>
      </c>
    </row>
    <row r="90" spans="2:14" ht="15.6" x14ac:dyDescent="0.3">
      <c r="B90" s="43"/>
      <c r="C90" s="104"/>
      <c r="D90" s="104"/>
      <c r="E90" s="104"/>
      <c r="F90" s="104"/>
      <c r="G90" s="104"/>
      <c r="H90" s="26"/>
    </row>
    <row r="91" spans="2:14" ht="18" customHeight="1" x14ac:dyDescent="0.25">
      <c r="B91" s="292" t="s">
        <v>32</v>
      </c>
      <c r="C91" s="292"/>
      <c r="D91" s="292"/>
      <c r="E91" s="292"/>
      <c r="F91" s="101"/>
      <c r="G91" s="6"/>
      <c r="H91" s="28"/>
    </row>
    <row r="92" spans="2:14" ht="38.25" customHeight="1" x14ac:dyDescent="0.25">
      <c r="B92" s="318" t="s">
        <v>33</v>
      </c>
      <c r="C92" s="318"/>
      <c r="D92" s="318"/>
      <c r="E92" s="318"/>
      <c r="F92" s="318"/>
      <c r="G92" s="318"/>
      <c r="H92" s="318"/>
    </row>
    <row r="93" spans="2:14" ht="18" customHeight="1" x14ac:dyDescent="0.25">
      <c r="B93" s="103"/>
      <c r="C93" s="103"/>
      <c r="D93" s="103"/>
      <c r="E93" s="103"/>
      <c r="F93" s="103"/>
      <c r="G93" s="103"/>
      <c r="H93" s="29"/>
    </row>
    <row r="94" spans="2:14" ht="18" customHeight="1" x14ac:dyDescent="0.25">
      <c r="B94" s="103"/>
      <c r="C94" s="4"/>
      <c r="D94" s="4"/>
      <c r="E94" s="103"/>
      <c r="F94" s="103"/>
      <c r="G94" s="319"/>
      <c r="H94" s="319"/>
    </row>
    <row r="95" spans="2:14" ht="18" customHeight="1" x14ac:dyDescent="0.25">
      <c r="B95" s="295" t="s">
        <v>34</v>
      </c>
      <c r="C95" s="295"/>
      <c r="D95" s="295"/>
      <c r="E95" s="295"/>
      <c r="F95" s="295"/>
      <c r="G95" s="320"/>
      <c r="H95" s="320"/>
    </row>
    <row r="96" spans="2:14" ht="18" customHeight="1" x14ac:dyDescent="0.25">
      <c r="B96" s="44"/>
      <c r="C96" s="101"/>
      <c r="D96" s="101"/>
      <c r="E96" s="101"/>
      <c r="F96" s="101"/>
      <c r="G96" s="317"/>
      <c r="H96" s="317"/>
    </row>
    <row r="97" spans="2:8" ht="18" customHeight="1" x14ac:dyDescent="0.25">
      <c r="B97" s="44"/>
      <c r="C97" s="101"/>
      <c r="D97" s="101"/>
      <c r="E97" s="101"/>
      <c r="F97" s="101"/>
      <c r="G97" s="317"/>
      <c r="H97" s="317"/>
    </row>
    <row r="98" spans="2:8" ht="18" customHeight="1" x14ac:dyDescent="0.25">
      <c r="B98" s="44"/>
      <c r="C98" s="101"/>
      <c r="D98" s="101"/>
      <c r="E98" s="101"/>
      <c r="F98" s="101"/>
      <c r="G98" s="321"/>
      <c r="H98" s="321"/>
    </row>
    <row r="99" spans="2:8" ht="18" customHeight="1" x14ac:dyDescent="0.3">
      <c r="B99" s="44"/>
      <c r="C99" s="101"/>
      <c r="D99" s="101"/>
      <c r="E99" s="101"/>
      <c r="F99" s="101"/>
      <c r="G99" s="322"/>
      <c r="H99" s="322"/>
    </row>
    <row r="100" spans="2:8" ht="15" customHeight="1" x14ac:dyDescent="0.25">
      <c r="E100" s="3" t="s">
        <v>7</v>
      </c>
      <c r="F100" s="36" t="s">
        <v>10</v>
      </c>
      <c r="G100" s="320"/>
      <c r="H100" s="320"/>
    </row>
    <row r="101" spans="2:8" ht="12.9" customHeight="1" x14ac:dyDescent="0.25">
      <c r="F101" s="108" t="s">
        <v>51</v>
      </c>
      <c r="G101" s="319"/>
      <c r="H101" s="319"/>
    </row>
    <row r="102" spans="2:8" ht="12.9" customHeight="1" x14ac:dyDescent="0.25">
      <c r="F102" s="107" t="s">
        <v>52</v>
      </c>
      <c r="G102" s="320"/>
      <c r="H102" s="320"/>
    </row>
    <row r="103" spans="2:8" ht="12.9" customHeight="1" x14ac:dyDescent="0.25">
      <c r="F103" s="107" t="s">
        <v>53</v>
      </c>
      <c r="G103" s="317"/>
      <c r="H103" s="317"/>
    </row>
    <row r="104" spans="2:8" ht="12.9" customHeight="1" x14ac:dyDescent="0.25">
      <c r="G104" s="317"/>
      <c r="H104" s="317"/>
    </row>
    <row r="105" spans="2:8" ht="18" customHeight="1" x14ac:dyDescent="0.25">
      <c r="G105" s="321"/>
      <c r="H105" s="321"/>
    </row>
    <row r="106" spans="2:8" ht="18" customHeight="1" x14ac:dyDescent="0.3">
      <c r="G106" s="322"/>
      <c r="H106" s="322"/>
    </row>
    <row r="107" spans="2:8" ht="18" customHeight="1" x14ac:dyDescent="0.25">
      <c r="G107" s="33"/>
      <c r="H107" s="34"/>
    </row>
    <row r="108" spans="2:8" ht="18" customHeight="1" x14ac:dyDescent="0.25">
      <c r="G108" s="33"/>
      <c r="H108" s="34"/>
    </row>
    <row r="109" spans="2:8" ht="18" customHeight="1" x14ac:dyDescent="0.25">
      <c r="G109" s="33"/>
      <c r="H109" s="34"/>
    </row>
    <row r="110" spans="2:8" ht="18" customHeight="1" x14ac:dyDescent="0.25">
      <c r="G110" s="33"/>
      <c r="H110" s="34"/>
    </row>
    <row r="111" spans="2:8" ht="18" customHeight="1" x14ac:dyDescent="0.25">
      <c r="G111" s="33"/>
      <c r="H111" s="34"/>
    </row>
    <row r="112" spans="2:8" ht="18" customHeight="1" x14ac:dyDescent="0.25">
      <c r="G112" s="33"/>
      <c r="H112" s="34"/>
    </row>
  </sheetData>
  <autoFilter ref="G25:G82"/>
  <mergeCells count="45">
    <mergeCell ref="B17:H17"/>
    <mergeCell ref="B5:H5"/>
    <mergeCell ref="B6:H6"/>
    <mergeCell ref="B8:H8"/>
    <mergeCell ref="B9:H9"/>
    <mergeCell ref="B10:H10"/>
    <mergeCell ref="B11:H11"/>
    <mergeCell ref="B12:H12"/>
    <mergeCell ref="B13:H13"/>
    <mergeCell ref="B14:H14"/>
    <mergeCell ref="B15:H15"/>
    <mergeCell ref="B16:F16"/>
    <mergeCell ref="B84:G84"/>
    <mergeCell ref="B18:F18"/>
    <mergeCell ref="B19:F19"/>
    <mergeCell ref="B21:F21"/>
    <mergeCell ref="B22:F22"/>
    <mergeCell ref="B23:H23"/>
    <mergeCell ref="B76:G76"/>
    <mergeCell ref="B78:G78"/>
    <mergeCell ref="B79:G79"/>
    <mergeCell ref="B80:G80"/>
    <mergeCell ref="B81:G81"/>
    <mergeCell ref="B82:G82"/>
    <mergeCell ref="G97:H97"/>
    <mergeCell ref="B85:G85"/>
    <mergeCell ref="B86:G86"/>
    <mergeCell ref="B87:G87"/>
    <mergeCell ref="B88:G88"/>
    <mergeCell ref="B89:G89"/>
    <mergeCell ref="B91:E91"/>
    <mergeCell ref="B92:H92"/>
    <mergeCell ref="G94:H94"/>
    <mergeCell ref="B95:F95"/>
    <mergeCell ref="G95:H95"/>
    <mergeCell ref="G96:H96"/>
    <mergeCell ref="G104:H104"/>
    <mergeCell ref="G105:H105"/>
    <mergeCell ref="G106:H106"/>
    <mergeCell ref="G98:H98"/>
    <mergeCell ref="G99:H99"/>
    <mergeCell ref="G100:H100"/>
    <mergeCell ref="G101:H101"/>
    <mergeCell ref="G102:H102"/>
    <mergeCell ref="G103:H103"/>
  </mergeCells>
  <pageMargins left="0.25" right="0.25" top="0.75" bottom="0.75" header="0.3" footer="0.3"/>
  <pageSetup paperSize="9" scale="65" fitToHeight="0" orientation="portrait" r:id="rId1"/>
  <headerFooter>
    <oddHeader>&amp;C&amp;G</oddHeader>
  </headerFooter>
  <rowBreaks count="1" manualBreakCount="1">
    <brk id="76" max="7" man="1"/>
  </rowBreaks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A4" sqref="A4"/>
    </sheetView>
  </sheetViews>
  <sheetFormatPr defaultRowHeight="14.4" x14ac:dyDescent="0.3"/>
  <cols>
    <col min="1" max="1" width="32.5546875" customWidth="1"/>
  </cols>
  <sheetData>
    <row r="1" spans="1:1" ht="73.5" customHeight="1" x14ac:dyDescent="0.3">
      <c r="A1" s="106" t="s">
        <v>49</v>
      </c>
    </row>
    <row r="2" spans="1:1" ht="68.25" customHeight="1" x14ac:dyDescent="0.3">
      <c r="A2" s="106" t="s">
        <v>50</v>
      </c>
    </row>
    <row r="3" spans="1:1" ht="57.6" x14ac:dyDescent="0.3">
      <c r="A3" s="106" t="s">
        <v>47</v>
      </c>
    </row>
    <row r="4" spans="1:1" ht="57.6" x14ac:dyDescent="0.3">
      <c r="A4" s="106" t="s">
        <v>48</v>
      </c>
    </row>
  </sheetData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workbookViewId="0">
      <selection activeCell="C8" sqref="C8"/>
    </sheetView>
  </sheetViews>
  <sheetFormatPr defaultRowHeight="14.4" x14ac:dyDescent="0.3"/>
  <cols>
    <col min="1" max="1" width="7.5546875" customWidth="1"/>
    <col min="2" max="2" width="19.109375" customWidth="1"/>
    <col min="3" max="3" width="35.5546875" customWidth="1"/>
    <col min="4" max="4" width="34.88671875" customWidth="1"/>
  </cols>
  <sheetData>
    <row r="1" spans="1:4" ht="24" customHeight="1" x14ac:dyDescent="0.3">
      <c r="A1" s="123" t="s">
        <v>59</v>
      </c>
      <c r="B1" s="123" t="s">
        <v>63</v>
      </c>
      <c r="C1" s="123" t="s">
        <v>64</v>
      </c>
      <c r="D1" s="123" t="s">
        <v>65</v>
      </c>
    </row>
    <row r="2" spans="1:4" ht="24" customHeight="1" x14ac:dyDescent="0.3">
      <c r="A2" s="124">
        <v>1</v>
      </c>
      <c r="B2" s="124" t="s">
        <v>66</v>
      </c>
      <c r="C2" s="123" t="s">
        <v>67</v>
      </c>
      <c r="D2" s="129" t="s">
        <v>68</v>
      </c>
    </row>
    <row r="3" spans="1:4" ht="24" customHeight="1" x14ac:dyDescent="0.3">
      <c r="A3" s="124">
        <v>2</v>
      </c>
      <c r="B3" s="124" t="s">
        <v>69</v>
      </c>
      <c r="C3" s="123" t="s">
        <v>70</v>
      </c>
      <c r="D3" s="129" t="s">
        <v>71</v>
      </c>
    </row>
    <row r="4" spans="1:4" ht="24" customHeight="1" x14ac:dyDescent="0.3">
      <c r="A4" s="124">
        <v>3</v>
      </c>
      <c r="B4" s="124" t="s">
        <v>72</v>
      </c>
      <c r="C4" s="123" t="s">
        <v>73</v>
      </c>
      <c r="D4" s="129" t="s">
        <v>74</v>
      </c>
    </row>
    <row r="5" spans="1:4" ht="24" customHeight="1" x14ac:dyDescent="0.3">
      <c r="A5" s="124">
        <v>4</v>
      </c>
      <c r="B5" s="124" t="s">
        <v>75</v>
      </c>
      <c r="C5" s="123" t="s">
        <v>76</v>
      </c>
      <c r="D5" s="129" t="s">
        <v>77</v>
      </c>
    </row>
    <row r="6" spans="1:4" ht="24" customHeight="1" x14ac:dyDescent="0.3">
      <c r="A6" s="124">
        <v>5</v>
      </c>
      <c r="B6" s="124"/>
      <c r="C6" s="123"/>
      <c r="D6" s="123"/>
    </row>
    <row r="7" spans="1:4" ht="24" customHeight="1" x14ac:dyDescent="0.3">
      <c r="A7" s="124">
        <v>6</v>
      </c>
      <c r="B7" s="124"/>
      <c r="C7" s="123"/>
      <c r="D7" s="123"/>
    </row>
    <row r="8" spans="1:4" ht="24" customHeight="1" x14ac:dyDescent="0.3">
      <c r="A8" s="124">
        <v>7</v>
      </c>
      <c r="B8" s="124"/>
      <c r="C8" s="123"/>
      <c r="D8" s="123"/>
    </row>
    <row r="9" spans="1:4" ht="24" customHeight="1" x14ac:dyDescent="0.3">
      <c r="A9" s="124">
        <v>8</v>
      </c>
      <c r="B9" s="124"/>
      <c r="C9" s="123"/>
      <c r="D9" s="123"/>
    </row>
    <row r="10" spans="1:4" ht="24" customHeight="1" x14ac:dyDescent="0.3">
      <c r="A10" s="124">
        <v>9</v>
      </c>
      <c r="B10" s="124"/>
      <c r="C10" s="123"/>
      <c r="D10" s="123"/>
    </row>
    <row r="11" spans="1:4" ht="24" customHeight="1" x14ac:dyDescent="0.3">
      <c r="A11" s="124">
        <v>10</v>
      </c>
      <c r="B11" s="124"/>
      <c r="C11" s="123"/>
      <c r="D11" s="123"/>
    </row>
    <row r="12" spans="1:4" ht="24" customHeight="1" x14ac:dyDescent="0.3">
      <c r="A12" s="124">
        <v>11</v>
      </c>
      <c r="B12" s="124"/>
      <c r="C12" s="123"/>
      <c r="D12" s="123"/>
    </row>
    <row r="13" spans="1:4" ht="24" customHeight="1" x14ac:dyDescent="0.3">
      <c r="A13" s="124">
        <v>12</v>
      </c>
      <c r="B13" s="124"/>
      <c r="C13" s="123"/>
      <c r="D13" s="123"/>
    </row>
    <row r="14" spans="1:4" ht="24" customHeight="1" x14ac:dyDescent="0.3">
      <c r="A14" s="124">
        <v>13</v>
      </c>
      <c r="B14" s="124"/>
      <c r="C14" s="123"/>
      <c r="D14" s="123"/>
    </row>
    <row r="15" spans="1:4" ht="24" customHeight="1" x14ac:dyDescent="0.3">
      <c r="A15" s="123">
        <v>14</v>
      </c>
      <c r="B15" s="123"/>
      <c r="C15" s="123"/>
      <c r="D15" s="123"/>
    </row>
    <row r="16" spans="1:4" ht="24" customHeight="1" x14ac:dyDescent="0.3">
      <c r="A16" s="123">
        <v>15</v>
      </c>
      <c r="B16" s="123"/>
      <c r="C16" s="123"/>
      <c r="D16" s="123"/>
    </row>
  </sheetData>
  <hyperlinks>
    <hyperlink ref="D2" r:id="rId1"/>
    <hyperlink ref="D3" r:id="rId2"/>
    <hyperlink ref="D4" r:id="rId3"/>
    <hyperlink ref="D5" r:id="rId4"/>
  </hyperlinks>
  <pageMargins left="0.511811024" right="0.511811024" top="0.78740157499999996" bottom="0.78740157499999996" header="0.31496062000000002" footer="0.31496062000000002"/>
  <pageSetup paperSize="9" orientation="portrait" horizontalDpi="0" verticalDpi="0" r:id="rId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68"/>
  <sheetViews>
    <sheetView topLeftCell="A16" workbookViewId="0">
      <selection activeCell="B74" sqref="B74"/>
    </sheetView>
  </sheetViews>
  <sheetFormatPr defaultRowHeight="14.4" x14ac:dyDescent="0.3"/>
  <cols>
    <col min="2" max="2" width="67.6640625" bestFit="1" customWidth="1"/>
    <col min="3" max="3" width="7.77734375" bestFit="1" customWidth="1"/>
    <col min="4" max="4" width="7.33203125" bestFit="1" customWidth="1"/>
    <col min="5" max="5" width="5.21875" bestFit="1" customWidth="1"/>
    <col min="6" max="6" width="50.109375" bestFit="1" customWidth="1"/>
    <col min="7" max="7" width="15.33203125" bestFit="1" customWidth="1"/>
    <col min="8" max="8" width="8.5546875" bestFit="1" customWidth="1"/>
    <col min="9" max="9" width="8.21875" bestFit="1" customWidth="1"/>
    <col min="10" max="13" width="14.109375" bestFit="1" customWidth="1"/>
    <col min="14" max="14" width="15.33203125" bestFit="1" customWidth="1"/>
  </cols>
  <sheetData>
    <row r="1" spans="1:17" ht="15.6" x14ac:dyDescent="0.3">
      <c r="A1" s="33"/>
      <c r="B1" s="152"/>
      <c r="C1" s="153"/>
      <c r="D1" s="153"/>
      <c r="E1" s="33"/>
      <c r="F1" s="33"/>
      <c r="G1" s="149"/>
      <c r="H1" s="34"/>
      <c r="I1" s="154"/>
      <c r="J1" s="47"/>
      <c r="K1" s="47"/>
      <c r="L1" s="47"/>
      <c r="M1" s="47"/>
      <c r="N1" s="47"/>
      <c r="O1" s="2"/>
      <c r="P1" s="2"/>
      <c r="Q1" s="2"/>
    </row>
    <row r="2" spans="1:17" ht="15.6" x14ac:dyDescent="0.3">
      <c r="A2" s="33"/>
      <c r="B2" s="152"/>
      <c r="C2" s="153"/>
      <c r="D2" s="153"/>
      <c r="E2" s="33"/>
      <c r="F2" s="33"/>
      <c r="G2" s="149"/>
      <c r="H2" s="34"/>
      <c r="I2" s="154"/>
      <c r="J2" s="47"/>
      <c r="K2" s="47"/>
      <c r="L2" s="47"/>
      <c r="M2" s="47"/>
      <c r="N2" s="47"/>
      <c r="O2" s="2"/>
      <c r="P2" s="2"/>
      <c r="Q2" s="2"/>
    </row>
    <row r="3" spans="1:17" ht="15.6" x14ac:dyDescent="0.3">
      <c r="A3" s="33"/>
      <c r="B3" s="152"/>
      <c r="C3" s="153"/>
      <c r="D3" s="153"/>
      <c r="E3" s="33"/>
      <c r="F3" s="33"/>
      <c r="G3" s="149"/>
      <c r="H3" s="34"/>
      <c r="I3" s="154"/>
      <c r="J3" s="47"/>
      <c r="K3" s="47"/>
      <c r="L3" s="47"/>
      <c r="M3" s="47"/>
      <c r="N3" s="47"/>
      <c r="O3" s="2"/>
      <c r="P3" s="2"/>
      <c r="Q3" s="2"/>
    </row>
    <row r="4" spans="1:17" ht="15.6" x14ac:dyDescent="0.3">
      <c r="A4" s="155"/>
      <c r="B4" s="156"/>
      <c r="C4" s="157"/>
      <c r="D4" s="157"/>
      <c r="E4" s="155"/>
      <c r="F4" s="155"/>
      <c r="G4" s="158"/>
      <c r="H4" s="155"/>
      <c r="I4" s="159"/>
      <c r="J4" s="160"/>
      <c r="K4" s="160"/>
      <c r="L4" s="47"/>
      <c r="M4" s="47"/>
      <c r="N4" s="47"/>
      <c r="O4" s="2"/>
      <c r="P4" s="2"/>
      <c r="Q4" s="2"/>
    </row>
    <row r="5" spans="1:17" ht="15.6" x14ac:dyDescent="0.3">
      <c r="A5" s="155"/>
      <c r="B5" s="351" t="s">
        <v>0</v>
      </c>
      <c r="C5" s="351"/>
      <c r="D5" s="351"/>
      <c r="E5" s="351"/>
      <c r="F5" s="351"/>
      <c r="G5" s="351"/>
      <c r="H5" s="351"/>
      <c r="I5" s="159"/>
      <c r="J5" s="160"/>
      <c r="K5" s="160"/>
      <c r="L5" s="47"/>
      <c r="M5" s="47"/>
      <c r="N5" s="47"/>
      <c r="O5" s="2"/>
      <c r="P5" s="2"/>
      <c r="Q5" s="2"/>
    </row>
    <row r="6" spans="1:17" ht="15.6" x14ac:dyDescent="0.3">
      <c r="A6" s="155"/>
      <c r="B6" s="351" t="s">
        <v>1</v>
      </c>
      <c r="C6" s="351"/>
      <c r="D6" s="351"/>
      <c r="E6" s="351"/>
      <c r="F6" s="351"/>
      <c r="G6" s="351"/>
      <c r="H6" s="351"/>
      <c r="I6" s="159"/>
      <c r="J6" s="160"/>
      <c r="K6" s="160"/>
      <c r="L6" s="47"/>
      <c r="M6" s="47"/>
      <c r="N6" s="47"/>
      <c r="O6" s="2"/>
      <c r="P6" s="2"/>
      <c r="Q6" s="2"/>
    </row>
    <row r="7" spans="1:17" ht="15.6" x14ac:dyDescent="0.3">
      <c r="A7" s="155"/>
      <c r="B7" s="161"/>
      <c r="C7" s="162"/>
      <c r="D7" s="162"/>
      <c r="E7" s="163"/>
      <c r="F7" s="163"/>
      <c r="G7" s="163"/>
      <c r="H7" s="163"/>
      <c r="I7" s="159"/>
      <c r="J7" s="160"/>
      <c r="K7" s="160"/>
      <c r="L7" s="47"/>
      <c r="M7" s="47"/>
      <c r="N7" s="47"/>
      <c r="O7" s="2"/>
      <c r="P7" s="2"/>
      <c r="Q7" s="2"/>
    </row>
    <row r="8" spans="1:17" ht="15.6" x14ac:dyDescent="0.3">
      <c r="A8" s="155"/>
      <c r="B8" s="344" t="s">
        <v>28</v>
      </c>
      <c r="C8" s="344"/>
      <c r="D8" s="344"/>
      <c r="E8" s="344"/>
      <c r="F8" s="344"/>
      <c r="G8" s="344"/>
      <c r="H8" s="344"/>
      <c r="I8" s="159"/>
      <c r="J8" s="160"/>
      <c r="K8" s="160"/>
      <c r="L8" s="47"/>
      <c r="M8" s="47"/>
      <c r="N8" s="47"/>
      <c r="O8" s="2"/>
      <c r="P8" s="2"/>
      <c r="Q8" s="2"/>
    </row>
    <row r="9" spans="1:17" ht="15.6" x14ac:dyDescent="0.3">
      <c r="A9" s="155"/>
      <c r="B9" s="344" t="s">
        <v>54</v>
      </c>
      <c r="C9" s="344"/>
      <c r="D9" s="344"/>
      <c r="E9" s="344"/>
      <c r="F9" s="344"/>
      <c r="G9" s="344"/>
      <c r="H9" s="344"/>
      <c r="I9" s="159"/>
      <c r="J9" s="160"/>
      <c r="K9" s="160"/>
      <c r="L9" s="47"/>
      <c r="M9" s="47"/>
      <c r="N9" s="47"/>
      <c r="O9" s="2"/>
      <c r="P9" s="2"/>
      <c r="Q9" s="2"/>
    </row>
    <row r="10" spans="1:17" ht="15.6" x14ac:dyDescent="0.3">
      <c r="A10" s="155"/>
      <c r="B10" s="344" t="s">
        <v>36</v>
      </c>
      <c r="C10" s="344"/>
      <c r="D10" s="344"/>
      <c r="E10" s="344"/>
      <c r="F10" s="344"/>
      <c r="G10" s="344"/>
      <c r="H10" s="344"/>
      <c r="I10" s="159"/>
      <c r="J10" s="160"/>
      <c r="K10" s="160"/>
      <c r="L10" s="47"/>
      <c r="M10" s="47"/>
      <c r="N10" s="47"/>
      <c r="O10" s="2"/>
      <c r="P10" s="2"/>
      <c r="Q10" s="2"/>
    </row>
    <row r="11" spans="1:17" ht="15.6" x14ac:dyDescent="0.3">
      <c r="A11" s="155"/>
      <c r="B11" s="350" t="s">
        <v>45</v>
      </c>
      <c r="C11" s="350"/>
      <c r="D11" s="350"/>
      <c r="E11" s="350"/>
      <c r="F11" s="350"/>
      <c r="G11" s="350"/>
      <c r="H11" s="350"/>
      <c r="I11" s="159"/>
      <c r="J11" s="160"/>
      <c r="K11" s="160"/>
      <c r="L11" s="47"/>
      <c r="M11" s="47"/>
      <c r="N11" s="47"/>
      <c r="O11" s="2"/>
      <c r="P11" s="2"/>
      <c r="Q11" s="2"/>
    </row>
    <row r="12" spans="1:17" ht="17.399999999999999" x14ac:dyDescent="0.3">
      <c r="A12" s="155"/>
      <c r="B12" s="344" t="s">
        <v>37</v>
      </c>
      <c r="C12" s="344"/>
      <c r="D12" s="344"/>
      <c r="E12" s="344"/>
      <c r="F12" s="344"/>
      <c r="G12" s="344"/>
      <c r="H12" s="344"/>
      <c r="I12" s="159"/>
      <c r="J12" s="160"/>
      <c r="K12" s="160"/>
      <c r="L12" s="47"/>
      <c r="M12" s="47"/>
      <c r="N12" s="47"/>
      <c r="O12" s="2"/>
      <c r="P12" s="2"/>
      <c r="Q12" s="2"/>
    </row>
    <row r="13" spans="1:17" ht="15.6" x14ac:dyDescent="0.3">
      <c r="A13" s="155"/>
      <c r="B13" s="344" t="s">
        <v>38</v>
      </c>
      <c r="C13" s="344"/>
      <c r="D13" s="344"/>
      <c r="E13" s="344"/>
      <c r="F13" s="344"/>
      <c r="G13" s="344"/>
      <c r="H13" s="344"/>
      <c r="I13" s="159"/>
      <c r="J13" s="160"/>
      <c r="K13" s="160"/>
      <c r="L13" s="47"/>
      <c r="M13" s="47"/>
      <c r="N13" s="47"/>
      <c r="O13" s="2"/>
      <c r="P13" s="2"/>
      <c r="Q13" s="2"/>
    </row>
    <row r="14" spans="1:17" ht="15.6" x14ac:dyDescent="0.3">
      <c r="A14" s="155"/>
      <c r="B14" s="344" t="s">
        <v>39</v>
      </c>
      <c r="C14" s="344"/>
      <c r="D14" s="344"/>
      <c r="E14" s="344"/>
      <c r="F14" s="344"/>
      <c r="G14" s="344"/>
      <c r="H14" s="344"/>
      <c r="I14" s="159"/>
      <c r="J14" s="160"/>
      <c r="K14" s="160"/>
      <c r="L14" s="47"/>
      <c r="M14" s="47"/>
      <c r="N14" s="47"/>
      <c r="O14" s="2"/>
      <c r="P14" s="2"/>
      <c r="Q14" s="2"/>
    </row>
    <row r="15" spans="1:17" ht="15.6" x14ac:dyDescent="0.3">
      <c r="A15" s="155"/>
      <c r="B15" s="344" t="s">
        <v>40</v>
      </c>
      <c r="C15" s="344"/>
      <c r="D15" s="344"/>
      <c r="E15" s="344"/>
      <c r="F15" s="344"/>
      <c r="G15" s="344"/>
      <c r="H15" s="344"/>
      <c r="I15" s="159"/>
      <c r="J15" s="160"/>
      <c r="K15" s="160"/>
      <c r="L15" s="47"/>
      <c r="M15" s="47"/>
      <c r="N15" s="47"/>
      <c r="O15" s="2"/>
      <c r="P15" s="2"/>
      <c r="Q15" s="2"/>
    </row>
    <row r="16" spans="1:17" ht="15.6" x14ac:dyDescent="0.3">
      <c r="A16" s="155"/>
      <c r="B16" s="345" t="s">
        <v>79</v>
      </c>
      <c r="C16" s="345"/>
      <c r="D16" s="345"/>
      <c r="E16" s="345"/>
      <c r="F16" s="345"/>
      <c r="G16" s="164"/>
      <c r="H16" s="165"/>
      <c r="I16" s="159"/>
      <c r="J16" s="160"/>
      <c r="K16" s="160"/>
      <c r="L16" s="47"/>
      <c r="M16" s="47"/>
      <c r="N16" s="47"/>
      <c r="O16" s="2"/>
      <c r="P16" s="2"/>
      <c r="Q16" s="2"/>
    </row>
    <row r="17" spans="1:31" ht="15.6" x14ac:dyDescent="0.3">
      <c r="A17" s="155"/>
      <c r="B17" s="346" t="s">
        <v>82</v>
      </c>
      <c r="C17" s="346"/>
      <c r="D17" s="346"/>
      <c r="E17" s="346"/>
      <c r="F17" s="346"/>
      <c r="G17" s="346"/>
      <c r="H17" s="346"/>
      <c r="I17" s="159"/>
      <c r="J17" s="160"/>
      <c r="K17" s="160"/>
      <c r="L17" s="47"/>
      <c r="M17" s="47"/>
      <c r="N17" s="47"/>
      <c r="O17" s="2"/>
      <c r="P17" s="2"/>
      <c r="Q17" s="2"/>
    </row>
    <row r="18" spans="1:31" ht="15.6" x14ac:dyDescent="0.3">
      <c r="A18" s="155"/>
      <c r="B18" s="166" t="s">
        <v>14</v>
      </c>
      <c r="C18" s="166"/>
      <c r="D18" s="166"/>
      <c r="E18" s="166"/>
      <c r="F18" s="167"/>
      <c r="G18" s="168"/>
      <c r="H18" s="166"/>
      <c r="I18" s="159"/>
      <c r="J18" s="160"/>
      <c r="K18" s="160"/>
      <c r="L18" s="47"/>
      <c r="M18" s="47"/>
      <c r="N18" s="47"/>
      <c r="O18" s="2"/>
      <c r="P18" s="2"/>
      <c r="Q18" s="2"/>
    </row>
    <row r="19" spans="1:31" ht="15.6" x14ac:dyDescent="0.3">
      <c r="A19" s="155"/>
      <c r="B19" s="166" t="s">
        <v>20</v>
      </c>
      <c r="C19" s="169"/>
      <c r="D19" s="169"/>
      <c r="E19" s="166"/>
      <c r="F19" s="166"/>
      <c r="G19" s="170">
        <v>18525</v>
      </c>
      <c r="H19" s="171"/>
      <c r="I19" s="159"/>
      <c r="J19" s="160"/>
      <c r="K19" s="160"/>
      <c r="L19" s="47"/>
      <c r="M19" s="47"/>
      <c r="N19" s="47"/>
      <c r="O19" s="2"/>
      <c r="P19" s="2"/>
      <c r="Q19" s="2"/>
    </row>
    <row r="20" spans="1:31" ht="15.6" x14ac:dyDescent="0.3">
      <c r="A20" s="155"/>
      <c r="B20" s="346" t="s">
        <v>62</v>
      </c>
      <c r="C20" s="346"/>
      <c r="D20" s="346"/>
      <c r="E20" s="166"/>
      <c r="F20" s="166"/>
      <c r="G20" s="170"/>
      <c r="H20" s="171"/>
      <c r="I20" s="159"/>
      <c r="J20" s="160"/>
      <c r="K20" s="160"/>
      <c r="L20" s="47"/>
      <c r="M20" s="47"/>
      <c r="N20" s="47"/>
      <c r="O20" s="2"/>
      <c r="P20" s="2"/>
      <c r="Q20" s="2"/>
    </row>
    <row r="21" spans="1:31" ht="15.6" x14ac:dyDescent="0.3">
      <c r="A21" s="155"/>
      <c r="B21" s="346" t="s">
        <v>16</v>
      </c>
      <c r="C21" s="346"/>
      <c r="D21" s="346"/>
      <c r="E21" s="346"/>
      <c r="F21" s="346"/>
      <c r="G21" s="172"/>
      <c r="H21" s="155"/>
      <c r="I21" s="159"/>
      <c r="J21" s="160"/>
      <c r="K21" s="160"/>
      <c r="L21" s="47"/>
      <c r="M21" s="47"/>
      <c r="N21" s="47"/>
      <c r="O21" s="2"/>
      <c r="P21" s="2"/>
      <c r="Q21" s="2"/>
    </row>
    <row r="22" spans="1:31" ht="15.6" x14ac:dyDescent="0.3">
      <c r="A22" s="155"/>
      <c r="B22" s="347" t="s">
        <v>7</v>
      </c>
      <c r="C22" s="347"/>
      <c r="D22" s="347"/>
      <c r="E22" s="347"/>
      <c r="F22" s="347"/>
      <c r="G22" s="172">
        <f>SUM(G19:G21)</f>
        <v>18525</v>
      </c>
      <c r="H22" s="155"/>
      <c r="I22" s="159"/>
      <c r="J22" s="160"/>
      <c r="K22" s="160"/>
      <c r="L22" s="47"/>
      <c r="M22" s="47"/>
      <c r="N22" s="47"/>
      <c r="O22" s="2"/>
      <c r="P22" s="2"/>
      <c r="Q22" s="2"/>
    </row>
    <row r="23" spans="1:31" ht="15.6" x14ac:dyDescent="0.3">
      <c r="A23" s="155"/>
      <c r="B23" s="348" t="s">
        <v>57</v>
      </c>
      <c r="C23" s="349"/>
      <c r="D23" s="349"/>
      <c r="E23" s="349"/>
      <c r="F23" s="349"/>
      <c r="G23" s="349"/>
      <c r="H23" s="349"/>
      <c r="I23" s="179"/>
      <c r="J23" s="180"/>
      <c r="K23" s="180"/>
      <c r="L23" s="181"/>
      <c r="M23" s="181"/>
      <c r="N23" s="181"/>
      <c r="O23" s="182"/>
      <c r="P23" s="182"/>
      <c r="Q23" s="182"/>
      <c r="R23" s="183"/>
      <c r="S23" s="183"/>
      <c r="T23" s="183"/>
      <c r="U23" s="183"/>
      <c r="V23" s="183"/>
      <c r="W23" s="183"/>
      <c r="X23" s="183"/>
      <c r="Y23" s="183"/>
      <c r="Z23" s="183"/>
      <c r="AA23" s="183"/>
      <c r="AB23" s="183"/>
      <c r="AC23" s="183"/>
      <c r="AD23" s="183"/>
      <c r="AE23" s="184"/>
    </row>
    <row r="24" spans="1:31" ht="15.6" x14ac:dyDescent="0.3">
      <c r="A24" s="155"/>
      <c r="B24" s="190"/>
      <c r="C24" s="190"/>
      <c r="D24" s="190"/>
      <c r="E24" s="190"/>
      <c r="F24" s="190"/>
      <c r="G24" s="191"/>
      <c r="H24" s="190"/>
      <c r="I24" s="70"/>
      <c r="J24" s="79"/>
      <c r="K24" s="79"/>
      <c r="L24" s="47"/>
      <c r="M24" s="47"/>
      <c r="N24" s="47"/>
      <c r="O24" s="33"/>
      <c r="P24" s="33"/>
      <c r="Q24" s="33"/>
      <c r="R24" s="185"/>
      <c r="S24" s="185"/>
      <c r="T24" s="185"/>
      <c r="U24" s="185"/>
      <c r="V24" s="185"/>
      <c r="W24" s="185"/>
      <c r="X24" s="185"/>
      <c r="Y24" s="185"/>
      <c r="Z24" s="185"/>
      <c r="AA24" s="185"/>
      <c r="AB24" s="185"/>
      <c r="AC24" s="185"/>
      <c r="AD24" s="185"/>
      <c r="AE24" s="186"/>
    </row>
    <row r="25" spans="1:31" ht="78" x14ac:dyDescent="0.3">
      <c r="A25" s="2"/>
      <c r="B25" s="192" t="s">
        <v>8</v>
      </c>
      <c r="C25" s="193" t="s">
        <v>21</v>
      </c>
      <c r="D25" s="193" t="s">
        <v>22</v>
      </c>
      <c r="E25" s="192" t="s">
        <v>2</v>
      </c>
      <c r="F25" s="192" t="s">
        <v>3</v>
      </c>
      <c r="G25" s="194" t="s">
        <v>4</v>
      </c>
      <c r="H25" s="195" t="s">
        <v>13</v>
      </c>
      <c r="I25" s="65" t="s">
        <v>31</v>
      </c>
      <c r="J25" s="74" t="s">
        <v>23</v>
      </c>
      <c r="K25" s="75" t="s">
        <v>24</v>
      </c>
      <c r="L25" s="173" t="s">
        <v>25</v>
      </c>
      <c r="M25" s="77" t="s">
        <v>26</v>
      </c>
      <c r="N25" s="82" t="s">
        <v>27</v>
      </c>
      <c r="O25" s="33"/>
      <c r="P25" s="33"/>
      <c r="Q25" s="33"/>
      <c r="R25" s="185"/>
      <c r="S25" s="185"/>
      <c r="T25" s="185"/>
      <c r="U25" s="185"/>
      <c r="V25" s="185"/>
      <c r="W25" s="185"/>
      <c r="X25" s="185"/>
      <c r="Y25" s="185"/>
      <c r="Z25" s="185"/>
      <c r="AA25" s="185"/>
      <c r="AB25" s="185"/>
      <c r="AC25" s="185"/>
      <c r="AD25" s="185"/>
      <c r="AE25" s="186"/>
    </row>
    <row r="26" spans="1:31" ht="15.6" x14ac:dyDescent="0.3">
      <c r="A26" s="63"/>
      <c r="B26" s="141">
        <v>1</v>
      </c>
      <c r="C26" s="134"/>
      <c r="D26" s="134"/>
      <c r="E26" s="142"/>
      <c r="F26" s="61"/>
      <c r="G26" s="62"/>
      <c r="H26" s="79"/>
      <c r="I26" s="79"/>
      <c r="J26" s="131"/>
      <c r="K26" s="79"/>
      <c r="L26" s="174"/>
      <c r="M26" s="79"/>
      <c r="N26" s="79"/>
      <c r="O26" s="155"/>
      <c r="P26" s="155"/>
      <c r="Q26" s="155"/>
      <c r="R26" s="185"/>
      <c r="S26" s="185"/>
      <c r="T26" s="185"/>
      <c r="U26" s="185"/>
      <c r="V26" s="185"/>
      <c r="W26" s="185"/>
      <c r="X26" s="185"/>
      <c r="Y26" s="185"/>
      <c r="Z26" s="185"/>
      <c r="AA26" s="185"/>
      <c r="AB26" s="185"/>
      <c r="AC26" s="185"/>
      <c r="AD26" s="185"/>
      <c r="AE26" s="186"/>
    </row>
    <row r="27" spans="1:31" ht="15.6" x14ac:dyDescent="0.3">
      <c r="A27" s="63"/>
      <c r="B27" s="141">
        <v>2</v>
      </c>
      <c r="C27" s="134"/>
      <c r="D27" s="134"/>
      <c r="E27" s="142"/>
      <c r="F27" s="61"/>
      <c r="G27" s="62"/>
      <c r="H27" s="131"/>
      <c r="I27" s="131"/>
      <c r="J27" s="131"/>
      <c r="K27" s="79"/>
      <c r="L27" s="174"/>
      <c r="M27" s="79"/>
      <c r="N27" s="79"/>
      <c r="O27" s="155"/>
      <c r="P27" s="155"/>
      <c r="Q27" s="155"/>
      <c r="R27" s="185"/>
      <c r="S27" s="185"/>
      <c r="T27" s="185"/>
      <c r="U27" s="185"/>
      <c r="V27" s="185"/>
      <c r="W27" s="185"/>
      <c r="X27" s="185"/>
      <c r="Y27" s="185"/>
      <c r="Z27" s="185"/>
      <c r="AA27" s="185"/>
      <c r="AB27" s="185"/>
      <c r="AC27" s="185"/>
      <c r="AD27" s="185"/>
      <c r="AE27" s="186"/>
    </row>
    <row r="28" spans="1:31" ht="15.6" x14ac:dyDescent="0.3">
      <c r="A28" s="63"/>
      <c r="B28" s="141">
        <v>3</v>
      </c>
      <c r="C28" s="134"/>
      <c r="D28" s="134"/>
      <c r="E28" s="142"/>
      <c r="F28" s="61"/>
      <c r="G28" s="62"/>
      <c r="H28" s="131"/>
      <c r="I28" s="131"/>
      <c r="J28" s="131"/>
      <c r="K28" s="79"/>
      <c r="L28" s="174"/>
      <c r="M28" s="79"/>
      <c r="N28" s="79"/>
      <c r="O28" s="155"/>
      <c r="P28" s="155"/>
      <c r="Q28" s="155"/>
      <c r="R28" s="185"/>
      <c r="S28" s="185"/>
      <c r="T28" s="185"/>
      <c r="U28" s="185"/>
      <c r="V28" s="185"/>
      <c r="W28" s="185"/>
      <c r="X28" s="185"/>
      <c r="Y28" s="185"/>
      <c r="Z28" s="185"/>
      <c r="AA28" s="185"/>
      <c r="AB28" s="185"/>
      <c r="AC28" s="185"/>
      <c r="AD28" s="185"/>
      <c r="AE28" s="186"/>
    </row>
    <row r="29" spans="1:31" ht="15.6" x14ac:dyDescent="0.3">
      <c r="A29" s="63"/>
      <c r="B29" s="141">
        <v>4</v>
      </c>
      <c r="C29" s="134"/>
      <c r="D29" s="134"/>
      <c r="E29" s="142"/>
      <c r="F29" s="61"/>
      <c r="G29" s="62"/>
      <c r="H29" s="79"/>
      <c r="I29" s="79"/>
      <c r="J29" s="131"/>
      <c r="K29" s="79"/>
      <c r="L29" s="174"/>
      <c r="M29" s="79"/>
      <c r="N29" s="79"/>
      <c r="O29" s="155"/>
      <c r="P29" s="155"/>
      <c r="Q29" s="155"/>
      <c r="R29" s="185"/>
      <c r="S29" s="185"/>
      <c r="T29" s="185"/>
      <c r="U29" s="185"/>
      <c r="V29" s="185"/>
      <c r="W29" s="185"/>
      <c r="X29" s="185"/>
      <c r="Y29" s="185"/>
      <c r="Z29" s="185"/>
      <c r="AA29" s="185"/>
      <c r="AB29" s="185"/>
      <c r="AC29" s="185"/>
      <c r="AD29" s="185"/>
      <c r="AE29" s="186"/>
    </row>
    <row r="30" spans="1:31" ht="15.6" x14ac:dyDescent="0.3">
      <c r="A30" s="63"/>
      <c r="B30" s="141">
        <v>5</v>
      </c>
      <c r="C30" s="134"/>
      <c r="D30" s="134"/>
      <c r="E30" s="142"/>
      <c r="F30" s="61"/>
      <c r="G30" s="62"/>
      <c r="H30" s="79"/>
      <c r="I30" s="79"/>
      <c r="J30" s="131"/>
      <c r="K30" s="79"/>
      <c r="L30" s="174"/>
      <c r="M30" s="79"/>
      <c r="N30" s="79"/>
      <c r="O30" s="155"/>
      <c r="P30" s="155"/>
      <c r="Q30" s="155"/>
      <c r="R30" s="185"/>
      <c r="S30" s="185"/>
      <c r="T30" s="185"/>
      <c r="U30" s="185"/>
      <c r="V30" s="185"/>
      <c r="W30" s="185"/>
      <c r="X30" s="185"/>
      <c r="Y30" s="185"/>
      <c r="Z30" s="185"/>
      <c r="AA30" s="185"/>
      <c r="AB30" s="185"/>
      <c r="AC30" s="185"/>
      <c r="AD30" s="185"/>
      <c r="AE30" s="186"/>
    </row>
    <row r="31" spans="1:31" ht="15.6" x14ac:dyDescent="0.3">
      <c r="A31" s="63"/>
      <c r="B31" s="141">
        <v>6</v>
      </c>
      <c r="C31" s="134"/>
      <c r="D31" s="134"/>
      <c r="E31" s="142"/>
      <c r="F31" s="61"/>
      <c r="G31" s="62"/>
      <c r="H31" s="79"/>
      <c r="I31" s="79"/>
      <c r="J31" s="131"/>
      <c r="K31" s="79"/>
      <c r="L31" s="174"/>
      <c r="M31" s="79"/>
      <c r="N31" s="79"/>
      <c r="O31" s="155"/>
      <c r="P31" s="155"/>
      <c r="Q31" s="155"/>
      <c r="R31" s="185"/>
      <c r="S31" s="185"/>
      <c r="T31" s="185"/>
      <c r="U31" s="185"/>
      <c r="V31" s="185"/>
      <c r="W31" s="185"/>
      <c r="X31" s="185"/>
      <c r="Y31" s="185"/>
      <c r="Z31" s="185"/>
      <c r="AA31" s="185"/>
      <c r="AB31" s="185"/>
      <c r="AC31" s="185"/>
      <c r="AD31" s="185"/>
      <c r="AE31" s="186"/>
    </row>
    <row r="32" spans="1:31" ht="15.6" x14ac:dyDescent="0.3">
      <c r="A32" s="63"/>
      <c r="B32" s="141">
        <v>7</v>
      </c>
      <c r="C32" s="134"/>
      <c r="D32" s="134"/>
      <c r="E32" s="142"/>
      <c r="F32" s="61"/>
      <c r="G32" s="62"/>
      <c r="H32" s="79"/>
      <c r="I32" s="79"/>
      <c r="J32" s="131"/>
      <c r="K32" s="79"/>
      <c r="L32" s="174"/>
      <c r="M32" s="79"/>
      <c r="N32" s="79"/>
      <c r="O32" s="155"/>
      <c r="P32" s="155"/>
      <c r="Q32" s="155"/>
      <c r="R32" s="185"/>
      <c r="S32" s="185"/>
      <c r="T32" s="185"/>
      <c r="U32" s="185"/>
      <c r="V32" s="185"/>
      <c r="W32" s="185"/>
      <c r="X32" s="185"/>
      <c r="Y32" s="185"/>
      <c r="Z32" s="185"/>
      <c r="AA32" s="185"/>
      <c r="AB32" s="185"/>
      <c r="AC32" s="185"/>
      <c r="AD32" s="185"/>
      <c r="AE32" s="186"/>
    </row>
    <row r="33" spans="1:31" ht="15.6" x14ac:dyDescent="0.3">
      <c r="A33" s="63"/>
      <c r="B33" s="141">
        <v>8</v>
      </c>
      <c r="C33" s="134"/>
      <c r="D33" s="134"/>
      <c r="E33" s="142"/>
      <c r="F33" s="61"/>
      <c r="G33" s="62"/>
      <c r="H33" s="79"/>
      <c r="I33" s="79"/>
      <c r="J33" s="131"/>
      <c r="K33" s="79"/>
      <c r="L33" s="174"/>
      <c r="M33" s="79"/>
      <c r="N33" s="79"/>
      <c r="O33" s="155"/>
      <c r="P33" s="155"/>
      <c r="Q33" s="155"/>
      <c r="R33" s="185"/>
      <c r="S33" s="185"/>
      <c r="T33" s="185"/>
      <c r="U33" s="185"/>
      <c r="V33" s="185"/>
      <c r="W33" s="185"/>
      <c r="X33" s="185"/>
      <c r="Y33" s="185"/>
      <c r="Z33" s="185"/>
      <c r="AA33" s="185"/>
      <c r="AB33" s="185"/>
      <c r="AC33" s="185"/>
      <c r="AD33" s="185"/>
      <c r="AE33" s="186"/>
    </row>
    <row r="34" spans="1:31" ht="15.6" x14ac:dyDescent="0.3">
      <c r="A34" s="63"/>
      <c r="B34" s="141">
        <v>9</v>
      </c>
      <c r="C34" s="134"/>
      <c r="D34" s="134"/>
      <c r="E34" s="142"/>
      <c r="F34" s="61"/>
      <c r="G34" s="62"/>
      <c r="H34" s="79"/>
      <c r="I34" s="79"/>
      <c r="J34" s="131"/>
      <c r="K34" s="79"/>
      <c r="L34" s="174"/>
      <c r="M34" s="79"/>
      <c r="N34" s="79"/>
      <c r="O34" s="155"/>
      <c r="P34" s="155"/>
      <c r="Q34" s="155"/>
      <c r="R34" s="185"/>
      <c r="S34" s="185"/>
      <c r="T34" s="185"/>
      <c r="U34" s="185"/>
      <c r="V34" s="185"/>
      <c r="W34" s="185"/>
      <c r="X34" s="185"/>
      <c r="Y34" s="185"/>
      <c r="Z34" s="185"/>
      <c r="AA34" s="185"/>
      <c r="AB34" s="185"/>
      <c r="AC34" s="185"/>
      <c r="AD34" s="185"/>
      <c r="AE34" s="186"/>
    </row>
    <row r="35" spans="1:31" ht="15.6" x14ac:dyDescent="0.3">
      <c r="A35" s="63"/>
      <c r="B35" s="141">
        <v>10</v>
      </c>
      <c r="C35" s="134"/>
      <c r="D35" s="134"/>
      <c r="E35" s="142"/>
      <c r="F35" s="61"/>
      <c r="G35" s="62"/>
      <c r="H35" s="79"/>
      <c r="I35" s="79"/>
      <c r="J35" s="131"/>
      <c r="K35" s="79"/>
      <c r="L35" s="174"/>
      <c r="M35" s="79"/>
      <c r="N35" s="79"/>
      <c r="O35" s="155"/>
      <c r="P35" s="155"/>
      <c r="Q35" s="155"/>
      <c r="R35" s="185"/>
      <c r="S35" s="185"/>
      <c r="T35" s="185"/>
      <c r="U35" s="185"/>
      <c r="V35" s="185"/>
      <c r="W35" s="185"/>
      <c r="X35" s="185"/>
      <c r="Y35" s="185"/>
      <c r="Z35" s="185"/>
      <c r="AA35" s="185"/>
      <c r="AB35" s="185"/>
      <c r="AC35" s="185"/>
      <c r="AD35" s="185"/>
      <c r="AE35" s="186"/>
    </row>
    <row r="36" spans="1:31" ht="15.6" x14ac:dyDescent="0.3">
      <c r="A36" s="63"/>
      <c r="B36" s="141">
        <v>11</v>
      </c>
      <c r="C36" s="134"/>
      <c r="D36" s="134"/>
      <c r="E36" s="142"/>
      <c r="F36" s="61"/>
      <c r="G36" s="62"/>
      <c r="H36" s="79"/>
      <c r="I36" s="79"/>
      <c r="J36" s="131"/>
      <c r="K36" s="79"/>
      <c r="L36" s="174"/>
      <c r="M36" s="79"/>
      <c r="N36" s="79"/>
      <c r="O36" s="155"/>
      <c r="P36" s="155"/>
      <c r="Q36" s="155"/>
      <c r="R36" s="185"/>
      <c r="S36" s="185"/>
      <c r="T36" s="185"/>
      <c r="U36" s="185"/>
      <c r="V36" s="185"/>
      <c r="W36" s="185"/>
      <c r="X36" s="185"/>
      <c r="Y36" s="185"/>
      <c r="Z36" s="185"/>
      <c r="AA36" s="185"/>
      <c r="AB36" s="185"/>
      <c r="AC36" s="185"/>
      <c r="AD36" s="185"/>
      <c r="AE36" s="186"/>
    </row>
    <row r="37" spans="1:31" ht="15.6" x14ac:dyDescent="0.3">
      <c r="A37" s="63"/>
      <c r="B37" s="141">
        <v>12</v>
      </c>
      <c r="C37" s="134"/>
      <c r="D37" s="134"/>
      <c r="E37" s="142"/>
      <c r="F37" s="61"/>
      <c r="G37" s="62"/>
      <c r="H37" s="79"/>
      <c r="I37" s="79"/>
      <c r="J37" s="131"/>
      <c r="K37" s="79"/>
      <c r="L37" s="174"/>
      <c r="M37" s="79"/>
      <c r="N37" s="79"/>
      <c r="O37" s="155"/>
      <c r="P37" s="155"/>
      <c r="Q37" s="155"/>
      <c r="R37" s="185"/>
      <c r="S37" s="185"/>
      <c r="T37" s="185"/>
      <c r="U37" s="185"/>
      <c r="V37" s="185"/>
      <c r="W37" s="185"/>
      <c r="X37" s="185"/>
      <c r="Y37" s="185"/>
      <c r="Z37" s="185"/>
      <c r="AA37" s="185"/>
      <c r="AB37" s="185"/>
      <c r="AC37" s="185"/>
      <c r="AD37" s="185"/>
      <c r="AE37" s="186"/>
    </row>
    <row r="38" spans="1:31" ht="15.6" x14ac:dyDescent="0.3">
      <c r="A38" s="63"/>
      <c r="B38" s="141">
        <v>13</v>
      </c>
      <c r="C38" s="134"/>
      <c r="D38" s="134"/>
      <c r="E38" s="142"/>
      <c r="F38" s="61"/>
      <c r="G38" s="62"/>
      <c r="H38" s="79"/>
      <c r="I38" s="79"/>
      <c r="J38" s="131"/>
      <c r="K38" s="79"/>
      <c r="L38" s="174"/>
      <c r="M38" s="79"/>
      <c r="N38" s="79"/>
      <c r="O38" s="155"/>
      <c r="P38" s="155"/>
      <c r="Q38" s="155"/>
      <c r="R38" s="185"/>
      <c r="S38" s="185"/>
      <c r="T38" s="185"/>
      <c r="U38" s="185"/>
      <c r="V38" s="185"/>
      <c r="W38" s="185"/>
      <c r="X38" s="185"/>
      <c r="Y38" s="185"/>
      <c r="Z38" s="185"/>
      <c r="AA38" s="185"/>
      <c r="AB38" s="185"/>
      <c r="AC38" s="185"/>
      <c r="AD38" s="185"/>
      <c r="AE38" s="186"/>
    </row>
    <row r="39" spans="1:31" ht="15.6" x14ac:dyDescent="0.3">
      <c r="A39" s="63"/>
      <c r="B39" s="141">
        <v>14</v>
      </c>
      <c r="C39" s="134"/>
      <c r="D39" s="134"/>
      <c r="E39" s="142"/>
      <c r="F39" s="61"/>
      <c r="G39" s="62"/>
      <c r="H39" s="79"/>
      <c r="I39" s="131"/>
      <c r="J39" s="131"/>
      <c r="K39" s="79"/>
      <c r="L39" s="174"/>
      <c r="M39" s="79"/>
      <c r="N39" s="79"/>
      <c r="O39" s="155"/>
      <c r="P39" s="155"/>
      <c r="Q39" s="155"/>
      <c r="R39" s="185"/>
      <c r="S39" s="185"/>
      <c r="T39" s="185"/>
      <c r="U39" s="185"/>
      <c r="V39" s="185"/>
      <c r="W39" s="185"/>
      <c r="X39" s="185"/>
      <c r="Y39" s="185"/>
      <c r="Z39" s="185"/>
      <c r="AA39" s="185"/>
      <c r="AB39" s="185"/>
      <c r="AC39" s="185"/>
      <c r="AD39" s="185"/>
      <c r="AE39" s="186"/>
    </row>
    <row r="40" spans="1:31" ht="15.6" x14ac:dyDescent="0.3">
      <c r="A40" s="63"/>
      <c r="B40" s="141">
        <v>15</v>
      </c>
      <c r="C40" s="134"/>
      <c r="D40" s="134"/>
      <c r="E40" s="142"/>
      <c r="F40" s="61"/>
      <c r="G40" s="62"/>
      <c r="H40" s="79"/>
      <c r="I40" s="131"/>
      <c r="J40" s="131"/>
      <c r="K40" s="79"/>
      <c r="L40" s="174"/>
      <c r="M40" s="79"/>
      <c r="N40" s="79"/>
      <c r="O40" s="155"/>
      <c r="P40" s="155"/>
      <c r="Q40" s="155"/>
      <c r="R40" s="185"/>
      <c r="S40" s="185"/>
      <c r="T40" s="185"/>
      <c r="U40" s="185"/>
      <c r="V40" s="185"/>
      <c r="W40" s="185"/>
      <c r="X40" s="185"/>
      <c r="Y40" s="185"/>
      <c r="Z40" s="185"/>
      <c r="AA40" s="185"/>
      <c r="AB40" s="185"/>
      <c r="AC40" s="185"/>
      <c r="AD40" s="185"/>
      <c r="AE40" s="186"/>
    </row>
    <row r="41" spans="1:31" ht="15.6" x14ac:dyDescent="0.3">
      <c r="A41" s="63"/>
      <c r="B41" s="141">
        <v>16</v>
      </c>
      <c r="C41" s="134"/>
      <c r="D41" s="134"/>
      <c r="E41" s="142"/>
      <c r="F41" s="61"/>
      <c r="G41" s="62"/>
      <c r="H41" s="79"/>
      <c r="I41" s="131"/>
      <c r="J41" s="79"/>
      <c r="K41" s="79"/>
      <c r="L41" s="174"/>
      <c r="M41" s="79"/>
      <c r="N41" s="79"/>
      <c r="O41" s="155"/>
      <c r="P41" s="155"/>
      <c r="Q41" s="155"/>
      <c r="R41" s="185"/>
      <c r="S41" s="185"/>
      <c r="T41" s="185"/>
      <c r="U41" s="185"/>
      <c r="V41" s="185"/>
      <c r="W41" s="185"/>
      <c r="X41" s="185"/>
      <c r="Y41" s="185"/>
      <c r="Z41" s="185"/>
      <c r="AA41" s="185"/>
      <c r="AB41" s="185"/>
      <c r="AC41" s="185"/>
      <c r="AD41" s="185"/>
      <c r="AE41" s="186"/>
    </row>
    <row r="42" spans="1:31" ht="15.6" x14ac:dyDescent="0.3">
      <c r="A42" s="63"/>
      <c r="B42" s="141">
        <v>17</v>
      </c>
      <c r="C42" s="134"/>
      <c r="D42" s="134"/>
      <c r="E42" s="142"/>
      <c r="F42" s="61"/>
      <c r="G42" s="62"/>
      <c r="H42" s="79"/>
      <c r="I42" s="131"/>
      <c r="J42" s="79"/>
      <c r="K42" s="79"/>
      <c r="L42" s="174"/>
      <c r="M42" s="79"/>
      <c r="N42" s="79"/>
      <c r="O42" s="155"/>
      <c r="P42" s="155"/>
      <c r="Q42" s="155"/>
      <c r="R42" s="185"/>
      <c r="S42" s="185"/>
      <c r="T42" s="185"/>
      <c r="U42" s="185"/>
      <c r="V42" s="185"/>
      <c r="W42" s="185"/>
      <c r="X42" s="185"/>
      <c r="Y42" s="185"/>
      <c r="Z42" s="185"/>
      <c r="AA42" s="185"/>
      <c r="AB42" s="185"/>
      <c r="AC42" s="185"/>
      <c r="AD42" s="185"/>
      <c r="AE42" s="186"/>
    </row>
    <row r="43" spans="1:31" ht="15.6" x14ac:dyDescent="0.3">
      <c r="A43" s="63"/>
      <c r="B43" s="141">
        <v>18</v>
      </c>
      <c r="C43" s="134"/>
      <c r="D43" s="134"/>
      <c r="E43" s="142"/>
      <c r="F43" s="144"/>
      <c r="G43" s="143"/>
      <c r="H43" s="131"/>
      <c r="I43" s="131"/>
      <c r="J43" s="131"/>
      <c r="K43" s="79"/>
      <c r="L43" s="174"/>
      <c r="M43" s="79"/>
      <c r="N43" s="79"/>
      <c r="O43" s="155"/>
      <c r="P43" s="155"/>
      <c r="Q43" s="155"/>
      <c r="R43" s="185"/>
      <c r="S43" s="185"/>
      <c r="T43" s="185"/>
      <c r="U43" s="185"/>
      <c r="V43" s="185"/>
      <c r="W43" s="185"/>
      <c r="X43" s="185"/>
      <c r="Y43" s="185"/>
      <c r="Z43" s="185"/>
      <c r="AA43" s="185"/>
      <c r="AB43" s="185"/>
      <c r="AC43" s="185"/>
      <c r="AD43" s="185"/>
      <c r="AE43" s="186"/>
    </row>
    <row r="44" spans="1:31" ht="15.6" x14ac:dyDescent="0.3">
      <c r="A44" s="63"/>
      <c r="B44" s="141">
        <v>19</v>
      </c>
      <c r="C44" s="134"/>
      <c r="D44" s="134"/>
      <c r="E44" s="142"/>
      <c r="F44" s="61"/>
      <c r="G44" s="62"/>
      <c r="H44" s="79"/>
      <c r="I44" s="79"/>
      <c r="J44" s="131"/>
      <c r="K44" s="79"/>
      <c r="L44" s="174"/>
      <c r="M44" s="79"/>
      <c r="N44" s="79"/>
      <c r="O44" s="155"/>
      <c r="P44" s="155"/>
      <c r="Q44" s="155"/>
      <c r="R44" s="185"/>
      <c r="S44" s="185"/>
      <c r="T44" s="185"/>
      <c r="U44" s="185"/>
      <c r="V44" s="185"/>
      <c r="W44" s="185"/>
      <c r="X44" s="185"/>
      <c r="Y44" s="185"/>
      <c r="Z44" s="185"/>
      <c r="AA44" s="185"/>
      <c r="AB44" s="185"/>
      <c r="AC44" s="185"/>
      <c r="AD44" s="185"/>
      <c r="AE44" s="186"/>
    </row>
    <row r="45" spans="1:31" ht="15.6" x14ac:dyDescent="0.3">
      <c r="A45" s="19"/>
      <c r="B45" s="141">
        <v>20</v>
      </c>
      <c r="C45" s="134"/>
      <c r="D45" s="134"/>
      <c r="E45" s="142"/>
      <c r="F45" s="61"/>
      <c r="G45" s="62"/>
      <c r="H45" s="131"/>
      <c r="I45" s="79"/>
      <c r="J45" s="131"/>
      <c r="K45" s="79"/>
      <c r="L45" s="174"/>
      <c r="M45" s="79"/>
      <c r="N45" s="79"/>
      <c r="O45" s="187"/>
      <c r="P45" s="187"/>
      <c r="Q45" s="187"/>
      <c r="R45" s="188"/>
      <c r="S45" s="188"/>
      <c r="T45" s="188"/>
      <c r="U45" s="188"/>
      <c r="V45" s="188"/>
      <c r="W45" s="188"/>
      <c r="X45" s="188"/>
      <c r="Y45" s="188"/>
      <c r="Z45" s="188"/>
      <c r="AA45" s="188"/>
      <c r="AB45" s="188"/>
      <c r="AC45" s="188"/>
      <c r="AD45" s="188"/>
      <c r="AE45" s="189"/>
    </row>
    <row r="46" spans="1:31" ht="15.6" x14ac:dyDescent="0.3">
      <c r="A46" s="63"/>
      <c r="B46" s="141">
        <v>21</v>
      </c>
      <c r="C46" s="134"/>
      <c r="D46" s="134"/>
      <c r="E46" s="142"/>
      <c r="F46" s="61"/>
      <c r="G46" s="62"/>
      <c r="H46" s="131"/>
      <c r="I46" s="79"/>
      <c r="J46" s="131"/>
      <c r="K46" s="79"/>
      <c r="L46" s="177"/>
      <c r="M46" s="178"/>
      <c r="N46" s="178"/>
      <c r="O46" s="63"/>
      <c r="P46" s="63"/>
      <c r="Q46" s="63"/>
    </row>
    <row r="47" spans="1:31" ht="16.2" thickBot="1" x14ac:dyDescent="0.35">
      <c r="A47" s="2"/>
      <c r="B47" s="326" t="s">
        <v>18</v>
      </c>
      <c r="C47" s="327"/>
      <c r="D47" s="327"/>
      <c r="E47" s="327"/>
      <c r="F47" s="327"/>
      <c r="G47" s="328"/>
      <c r="H47" s="132">
        <f>SUM(H26:H46)</f>
        <v>0</v>
      </c>
      <c r="I47" s="175"/>
      <c r="J47" s="176"/>
      <c r="K47" s="176"/>
      <c r="L47" s="80"/>
      <c r="M47" s="80"/>
      <c r="N47" s="78">
        <f>SUM(N26:N46)</f>
        <v>0</v>
      </c>
      <c r="O47" s="2"/>
      <c r="P47" s="48">
        <f>N47-H47</f>
        <v>0</v>
      </c>
      <c r="Q47" s="2"/>
    </row>
    <row r="48" spans="1:31" ht="16.2" thickBot="1" x14ac:dyDescent="0.35">
      <c r="A48" s="2"/>
      <c r="B48" s="14"/>
      <c r="C48" s="7"/>
      <c r="D48" s="7"/>
      <c r="E48" s="8"/>
      <c r="F48" s="9"/>
      <c r="G48" s="10"/>
      <c r="H48" s="11"/>
      <c r="I48" s="46"/>
      <c r="J48" s="47"/>
      <c r="K48" s="47"/>
      <c r="L48" s="47"/>
      <c r="M48" s="47"/>
      <c r="N48" s="47">
        <f>SUM(J47:M47)</f>
        <v>0</v>
      </c>
      <c r="O48" s="2"/>
      <c r="P48" s="2"/>
      <c r="Q48" s="2"/>
    </row>
    <row r="49" spans="1:17" ht="16.2" thickBot="1" x14ac:dyDescent="0.35">
      <c r="A49" s="2"/>
      <c r="B49" s="302" t="s">
        <v>11</v>
      </c>
      <c r="C49" s="303"/>
      <c r="D49" s="303"/>
      <c r="E49" s="303"/>
      <c r="F49" s="303"/>
      <c r="G49" s="304"/>
      <c r="H49" s="21" t="s">
        <v>19</v>
      </c>
      <c r="I49" s="46"/>
      <c r="J49" s="47"/>
      <c r="K49" s="47"/>
      <c r="L49" s="47"/>
      <c r="M49" s="47"/>
      <c r="N49" s="47"/>
      <c r="O49" s="2"/>
      <c r="P49" s="2"/>
      <c r="Q49" s="2"/>
    </row>
    <row r="50" spans="1:17" ht="15.6" x14ac:dyDescent="0.3">
      <c r="A50" s="2"/>
      <c r="B50" s="305" t="s">
        <v>9</v>
      </c>
      <c r="C50" s="306"/>
      <c r="D50" s="306"/>
      <c r="E50" s="306"/>
      <c r="F50" s="306"/>
      <c r="G50" s="307"/>
      <c r="H50" s="22">
        <f>SUMIF(G26:G46,"Encargos",H26:H46)+SUMIF(G26:G46,"Recursos Humanos",H26:H46)</f>
        <v>0</v>
      </c>
      <c r="I50" s="46">
        <f>H50/4</f>
        <v>0</v>
      </c>
      <c r="J50" s="47">
        <v>4546.78</v>
      </c>
      <c r="K50" s="47">
        <v>4546.78</v>
      </c>
      <c r="L50" s="47">
        <v>4546.79</v>
      </c>
      <c r="M50" s="47">
        <v>4546.79</v>
      </c>
      <c r="N50" s="47">
        <f>SUM(J50:M50)</f>
        <v>18187.14</v>
      </c>
      <c r="O50" s="2"/>
      <c r="P50" s="2"/>
      <c r="Q50" s="2"/>
    </row>
    <row r="51" spans="1:17" ht="15.6" x14ac:dyDescent="0.3">
      <c r="A51" s="2"/>
      <c r="B51" s="308" t="s">
        <v>5</v>
      </c>
      <c r="C51" s="309"/>
      <c r="D51" s="309"/>
      <c r="E51" s="309"/>
      <c r="F51" s="309"/>
      <c r="G51" s="310"/>
      <c r="H51" s="23">
        <f>SUMIF(G26:G46,"Material de consumo",H26:H46)</f>
        <v>0</v>
      </c>
      <c r="I51" s="46">
        <f>H51/4</f>
        <v>0</v>
      </c>
      <c r="J51" s="47">
        <v>1636.78</v>
      </c>
      <c r="K51" s="47">
        <v>1636.79</v>
      </c>
      <c r="L51" s="47">
        <v>1636.79</v>
      </c>
      <c r="M51" s="47">
        <v>1636.79</v>
      </c>
      <c r="N51" s="47">
        <f>SUM(J51:M51)</f>
        <v>6547.15</v>
      </c>
      <c r="O51" s="2"/>
      <c r="P51" s="2"/>
      <c r="Q51" s="2"/>
    </row>
    <row r="52" spans="1:17" ht="16.2" thickBot="1" x14ac:dyDescent="0.35">
      <c r="A52" s="2"/>
      <c r="B52" s="311" t="s">
        <v>6</v>
      </c>
      <c r="C52" s="312"/>
      <c r="D52" s="312"/>
      <c r="E52" s="312"/>
      <c r="F52" s="312"/>
      <c r="G52" s="313"/>
      <c r="H52" s="24">
        <f>SUMIF(G26:G46,"Serviços de Terceiros",H26:H46)</f>
        <v>0</v>
      </c>
      <c r="I52" s="46">
        <f>H52/4</f>
        <v>0</v>
      </c>
      <c r="J52" s="47">
        <v>3475.71</v>
      </c>
      <c r="K52" s="47">
        <v>3475.71</v>
      </c>
      <c r="L52" s="47">
        <v>3475.71</v>
      </c>
      <c r="M52" s="47">
        <v>3475.72</v>
      </c>
      <c r="N52" s="47">
        <f>SUM(J52:M52)</f>
        <v>13902.85</v>
      </c>
      <c r="O52" s="2"/>
      <c r="P52" s="2"/>
      <c r="Q52" s="2"/>
    </row>
    <row r="53" spans="1:17" ht="16.2" thickBot="1" x14ac:dyDescent="0.35">
      <c r="A53" s="2"/>
      <c r="B53" s="314" t="s">
        <v>17</v>
      </c>
      <c r="C53" s="315"/>
      <c r="D53" s="315"/>
      <c r="E53" s="315"/>
      <c r="F53" s="315"/>
      <c r="G53" s="316"/>
      <c r="H53" s="25">
        <f t="shared" ref="H53:N53" si="0">SUM(H50:H52)</f>
        <v>0</v>
      </c>
      <c r="I53" s="46">
        <f t="shared" si="0"/>
        <v>0</v>
      </c>
      <c r="J53" s="81">
        <f t="shared" si="0"/>
        <v>9659.27</v>
      </c>
      <c r="K53" s="81">
        <f t="shared" si="0"/>
        <v>9659.2799999999988</v>
      </c>
      <c r="L53" s="81">
        <f t="shared" si="0"/>
        <v>9659.2900000000009</v>
      </c>
      <c r="M53" s="81">
        <f t="shared" si="0"/>
        <v>9659.2999999999993</v>
      </c>
      <c r="N53" s="47">
        <f t="shared" si="0"/>
        <v>38637.14</v>
      </c>
      <c r="O53" s="2"/>
      <c r="P53" s="2"/>
      <c r="Q53" s="2"/>
    </row>
    <row r="54" spans="1:17" ht="15.6" x14ac:dyDescent="0.3">
      <c r="A54" s="2"/>
      <c r="B54" s="42"/>
      <c r="C54" s="12"/>
      <c r="D54" s="12"/>
      <c r="E54" s="12"/>
      <c r="F54" s="13"/>
      <c r="G54" s="115"/>
      <c r="H54" s="26"/>
      <c r="I54" s="46"/>
      <c r="J54" s="47"/>
      <c r="K54" s="47"/>
      <c r="L54" s="47"/>
      <c r="M54" s="47"/>
      <c r="N54" s="47"/>
      <c r="O54" s="2"/>
      <c r="P54" s="2"/>
      <c r="Q54" s="2"/>
    </row>
    <row r="55" spans="1:17" ht="15.6" x14ac:dyDescent="0.3">
      <c r="A55" s="2"/>
      <c r="B55" s="43"/>
      <c r="C55" s="150"/>
      <c r="D55" s="150"/>
      <c r="E55" s="150"/>
      <c r="F55" s="150"/>
      <c r="G55" s="115"/>
      <c r="H55" s="26"/>
      <c r="I55" s="46"/>
      <c r="J55" s="47"/>
      <c r="K55" s="47"/>
      <c r="L55" s="47"/>
      <c r="M55" s="47"/>
      <c r="N55" s="47"/>
      <c r="O55" s="2"/>
      <c r="P55" s="2"/>
      <c r="Q55" s="2"/>
    </row>
    <row r="56" spans="1:17" ht="15.6" x14ac:dyDescent="0.3">
      <c r="A56" s="2"/>
      <c r="B56" s="292" t="s">
        <v>81</v>
      </c>
      <c r="C56" s="292"/>
      <c r="D56" s="292"/>
      <c r="E56" s="292"/>
      <c r="F56" s="147"/>
      <c r="G56" s="116"/>
      <c r="H56" s="28"/>
      <c r="I56" s="46"/>
      <c r="J56" s="47"/>
      <c r="K56" s="47"/>
      <c r="L56" s="47"/>
      <c r="M56" s="47"/>
      <c r="N56" s="47"/>
      <c r="O56" s="2"/>
      <c r="P56" s="2"/>
      <c r="Q56" s="2"/>
    </row>
    <row r="57" spans="1:17" ht="15.6" x14ac:dyDescent="0.3">
      <c r="A57" s="2"/>
      <c r="B57" s="318" t="s">
        <v>33</v>
      </c>
      <c r="C57" s="318"/>
      <c r="D57" s="318"/>
      <c r="E57" s="318"/>
      <c r="F57" s="318"/>
      <c r="G57" s="318"/>
      <c r="H57" s="318"/>
      <c r="I57" s="46"/>
      <c r="J57" s="47"/>
      <c r="K57" s="47"/>
      <c r="L57" s="47"/>
      <c r="M57" s="47"/>
      <c r="N57" s="47"/>
      <c r="O57" s="2"/>
      <c r="P57" s="2"/>
      <c r="Q57" s="2"/>
    </row>
    <row r="58" spans="1:17" ht="15.6" x14ac:dyDescent="0.3">
      <c r="A58" s="2"/>
      <c r="B58" s="148"/>
      <c r="C58" s="148"/>
      <c r="D58" s="148"/>
      <c r="E58" s="148"/>
      <c r="F58" s="148"/>
      <c r="G58" s="117"/>
      <c r="H58" s="29"/>
      <c r="I58" s="46"/>
      <c r="J58" s="47"/>
      <c r="K58" s="47"/>
      <c r="L58" s="47"/>
      <c r="M58" s="47"/>
      <c r="N58" s="47"/>
      <c r="O58" s="2"/>
      <c r="P58" s="2"/>
      <c r="Q58" s="2"/>
    </row>
    <row r="59" spans="1:17" ht="15.6" x14ac:dyDescent="0.3">
      <c r="A59" s="2"/>
      <c r="B59" s="148"/>
      <c r="C59" s="4"/>
      <c r="D59" s="4"/>
      <c r="E59" s="148"/>
      <c r="F59" s="148"/>
      <c r="G59" s="319"/>
      <c r="H59" s="319"/>
      <c r="I59" s="46"/>
      <c r="J59" s="47"/>
      <c r="K59" s="47"/>
      <c r="L59" s="47"/>
      <c r="M59" s="47"/>
      <c r="N59" s="47"/>
      <c r="O59" s="2"/>
      <c r="P59" s="2"/>
      <c r="Q59" s="2"/>
    </row>
    <row r="60" spans="1:17" ht="15.6" x14ac:dyDescent="0.3">
      <c r="A60" s="2"/>
      <c r="B60" s="295" t="s">
        <v>80</v>
      </c>
      <c r="C60" s="295"/>
      <c r="D60" s="295"/>
      <c r="E60" s="295"/>
      <c r="F60" s="295"/>
      <c r="G60" s="320"/>
      <c r="H60" s="320"/>
      <c r="I60" s="46"/>
      <c r="J60" s="47"/>
      <c r="K60" s="47"/>
      <c r="L60" s="47"/>
      <c r="M60" s="47"/>
      <c r="N60" s="47"/>
      <c r="O60" s="2"/>
      <c r="P60" s="2"/>
      <c r="Q60" s="2"/>
    </row>
    <row r="61" spans="1:17" ht="15.6" x14ac:dyDescent="0.3">
      <c r="A61" s="2"/>
      <c r="B61" s="44"/>
      <c r="C61" s="147"/>
      <c r="D61" s="147"/>
      <c r="E61" s="147"/>
      <c r="F61" s="147"/>
      <c r="G61" s="317"/>
      <c r="H61" s="317"/>
      <c r="I61" s="46"/>
      <c r="J61" s="47"/>
      <c r="K61" s="47"/>
      <c r="L61" s="47"/>
      <c r="M61" s="47"/>
      <c r="N61" s="47"/>
      <c r="O61" s="2"/>
      <c r="P61" s="2"/>
      <c r="Q61" s="2"/>
    </row>
    <row r="62" spans="1:17" ht="15.6" x14ac:dyDescent="0.3">
      <c r="A62" s="2"/>
      <c r="B62" s="44"/>
      <c r="C62" s="147"/>
      <c r="D62" s="147"/>
      <c r="E62" s="147"/>
      <c r="F62" s="147"/>
      <c r="G62" s="317"/>
      <c r="H62" s="317"/>
      <c r="I62" s="46"/>
      <c r="J62" s="47"/>
      <c r="K62" s="47"/>
      <c r="L62" s="47"/>
      <c r="M62" s="47"/>
      <c r="N62" s="47"/>
      <c r="O62" s="2"/>
      <c r="P62" s="2"/>
      <c r="Q62" s="2"/>
    </row>
    <row r="63" spans="1:17" ht="15.6" x14ac:dyDescent="0.3">
      <c r="A63" s="2"/>
      <c r="B63" s="44"/>
      <c r="C63" s="147"/>
      <c r="D63" s="147"/>
      <c r="E63" s="147"/>
      <c r="F63" s="147"/>
      <c r="G63" s="321"/>
      <c r="H63" s="321"/>
      <c r="I63" s="46"/>
      <c r="J63" s="47"/>
      <c r="K63" s="47"/>
      <c r="L63" s="47"/>
      <c r="M63" s="47"/>
      <c r="N63" s="47"/>
      <c r="O63" s="2"/>
      <c r="P63" s="2"/>
      <c r="Q63" s="2"/>
    </row>
    <row r="64" spans="1:17" ht="15.6" x14ac:dyDescent="0.3">
      <c r="A64" s="2"/>
      <c r="B64" s="44"/>
      <c r="C64" s="147"/>
      <c r="D64" s="147"/>
      <c r="E64" s="147"/>
      <c r="F64" s="147"/>
      <c r="G64" s="322"/>
      <c r="H64" s="322"/>
      <c r="I64" s="46"/>
      <c r="J64" s="47"/>
      <c r="K64" s="47"/>
      <c r="L64" s="47"/>
      <c r="M64" s="47"/>
      <c r="N64" s="47"/>
      <c r="O64" s="2"/>
      <c r="P64" s="2"/>
      <c r="Q64" s="2"/>
    </row>
    <row r="65" spans="1:17" ht="15.6" x14ac:dyDescent="0.3">
      <c r="A65" s="2"/>
      <c r="B65" s="45"/>
      <c r="C65" s="5"/>
      <c r="D65" s="5"/>
      <c r="E65" s="3" t="s">
        <v>7</v>
      </c>
      <c r="F65" s="36" t="s">
        <v>10</v>
      </c>
      <c r="G65" s="320"/>
      <c r="H65" s="320"/>
      <c r="I65" s="46"/>
      <c r="J65" s="47"/>
      <c r="K65" s="47"/>
      <c r="L65" s="47"/>
      <c r="M65" s="47"/>
      <c r="N65" s="47"/>
      <c r="O65" s="2"/>
      <c r="P65" s="2"/>
      <c r="Q65" s="2"/>
    </row>
    <row r="66" spans="1:17" ht="15.6" x14ac:dyDescent="0.3">
      <c r="A66" s="2"/>
      <c r="B66" s="45"/>
      <c r="C66" s="5"/>
      <c r="D66" s="5"/>
      <c r="E66" s="2"/>
      <c r="F66" s="110" t="s">
        <v>51</v>
      </c>
      <c r="G66" s="319"/>
      <c r="H66" s="319"/>
      <c r="I66" s="46"/>
      <c r="J66" s="47"/>
      <c r="K66" s="47"/>
      <c r="L66" s="47"/>
      <c r="M66" s="47"/>
      <c r="N66" s="47"/>
      <c r="O66" s="2"/>
      <c r="P66" s="2"/>
      <c r="Q66" s="2"/>
    </row>
    <row r="67" spans="1:17" ht="15.6" x14ac:dyDescent="0.3">
      <c r="A67" s="2"/>
      <c r="B67" s="45"/>
      <c r="C67" s="5"/>
      <c r="D67" s="5"/>
      <c r="E67" s="2"/>
      <c r="F67" s="109" t="s">
        <v>52</v>
      </c>
      <c r="G67" s="320"/>
      <c r="H67" s="320"/>
      <c r="I67" s="46"/>
      <c r="J67" s="47"/>
      <c r="K67" s="47"/>
      <c r="L67" s="47"/>
      <c r="M67" s="47"/>
      <c r="N67" s="47"/>
      <c r="O67" s="2"/>
      <c r="P67" s="2"/>
      <c r="Q67" s="2"/>
    </row>
    <row r="68" spans="1:17" ht="15.6" x14ac:dyDescent="0.3">
      <c r="A68" s="2"/>
      <c r="B68" s="45"/>
      <c r="C68" s="5"/>
      <c r="D68" s="5"/>
      <c r="E68" s="2"/>
      <c r="F68" s="109" t="s">
        <v>53</v>
      </c>
      <c r="G68" s="317"/>
      <c r="H68" s="317"/>
      <c r="I68" s="46"/>
      <c r="J68" s="47"/>
      <c r="K68" s="47"/>
      <c r="L68" s="47"/>
      <c r="M68" s="47"/>
      <c r="N68" s="47"/>
      <c r="O68" s="2"/>
      <c r="P68" s="2"/>
      <c r="Q68" s="2"/>
    </row>
  </sheetData>
  <mergeCells count="35">
    <mergeCell ref="B11:H11"/>
    <mergeCell ref="B5:H5"/>
    <mergeCell ref="B6:H6"/>
    <mergeCell ref="B8:H8"/>
    <mergeCell ref="B9:H9"/>
    <mergeCell ref="B10:H10"/>
    <mergeCell ref="B49:G49"/>
    <mergeCell ref="B12:H12"/>
    <mergeCell ref="B13:H13"/>
    <mergeCell ref="B14:H14"/>
    <mergeCell ref="B15:H15"/>
    <mergeCell ref="B16:F16"/>
    <mergeCell ref="B17:H17"/>
    <mergeCell ref="B20:D20"/>
    <mergeCell ref="B21:F21"/>
    <mergeCell ref="B22:F22"/>
    <mergeCell ref="B23:H23"/>
    <mergeCell ref="B47:G47"/>
    <mergeCell ref="G63:H63"/>
    <mergeCell ref="B50:G50"/>
    <mergeCell ref="B51:G51"/>
    <mergeCell ref="B52:G52"/>
    <mergeCell ref="B53:G53"/>
    <mergeCell ref="B56:E56"/>
    <mergeCell ref="B57:H57"/>
    <mergeCell ref="G59:H59"/>
    <mergeCell ref="B60:F60"/>
    <mergeCell ref="G60:H60"/>
    <mergeCell ref="G61:H61"/>
    <mergeCell ref="G62:H62"/>
    <mergeCell ref="G64:H64"/>
    <mergeCell ref="G65:H65"/>
    <mergeCell ref="G66:H66"/>
    <mergeCell ref="G67:H67"/>
    <mergeCell ref="G68:H68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8</vt:i4>
      </vt:variant>
      <vt:variant>
        <vt:lpstr>Intervalos nomeados</vt:lpstr>
      </vt:variant>
      <vt:variant>
        <vt:i4>10</vt:i4>
      </vt:variant>
    </vt:vector>
  </HeadingPairs>
  <TitlesOfParts>
    <vt:vector size="18" baseType="lpstr">
      <vt:lpstr>Uchoa</vt:lpstr>
      <vt:lpstr>Guapiaçu</vt:lpstr>
      <vt:lpstr>Cedral</vt:lpstr>
      <vt:lpstr>Bady Bassit</vt:lpstr>
      <vt:lpstr>matriz</vt:lpstr>
      <vt:lpstr>carimbos</vt:lpstr>
      <vt:lpstr>Plan1</vt:lpstr>
      <vt:lpstr>Plan2</vt:lpstr>
      <vt:lpstr>'Bady Bassit'!Area_de_impressao</vt:lpstr>
      <vt:lpstr>Cedral!Area_de_impressao</vt:lpstr>
      <vt:lpstr>Guapiaçu!Area_de_impressao</vt:lpstr>
      <vt:lpstr>matriz!Area_de_impressao</vt:lpstr>
      <vt:lpstr>Uchoa!Area_de_impressao</vt:lpstr>
      <vt:lpstr>'Bady Bassit'!Titulos_de_impressao</vt:lpstr>
      <vt:lpstr>Cedral!Titulos_de_impressao</vt:lpstr>
      <vt:lpstr>Guapiaçu!Titulos_de_impressao</vt:lpstr>
      <vt:lpstr>matriz!Titulos_de_impressao</vt:lpstr>
      <vt:lpstr>Uchoa!Titulos_de_impressao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mamae idalina</dc:creator>
  <cp:lastModifiedBy>User</cp:lastModifiedBy>
  <cp:lastPrinted>2025-02-11T17:01:42Z</cp:lastPrinted>
  <dcterms:created xsi:type="dcterms:W3CDTF">2018-01-24T14:45:16Z</dcterms:created>
  <dcterms:modified xsi:type="dcterms:W3CDTF">2025-02-11T17:01:59Z</dcterms:modified>
</cp:coreProperties>
</file>